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0" windowWidth="18264" windowHeight="10812" firstSheet="5" activeTab="9"/>
  </bookViews>
  <sheets>
    <sheet name="1. turnaj SK" sheetId="1" r:id="rId1"/>
    <sheet name="1. turnaj PAV" sheetId="2" r:id="rId2"/>
    <sheet name="2. turnaj SK" sheetId="3" r:id="rId3"/>
    <sheet name="2. turnaj PAV" sheetId="4" r:id="rId4"/>
    <sheet name="3. turnaj SK" sheetId="5" r:id="rId5"/>
    <sheet name="3. turnaj PAV" sheetId="6" r:id="rId6"/>
    <sheet name="4. turnaj PAV" sheetId="7" r:id="rId7"/>
    <sheet name="5. turnaj SK" sheetId="8" r:id="rId8"/>
    <sheet name="5. turnaj PAV" sheetId="9" r:id="rId9"/>
    <sheet name="Záv.turnaj" sheetId="10" r:id="rId10"/>
    <sheet name="Prub_poradi" sheetId="11" r:id="rId11"/>
  </sheets>
  <externalReferences>
    <externalReference r:id="rId14"/>
  </externalReferences>
  <definedNames>
    <definedName name="_xlnm.Print_Area" localSheetId="10">'Prub_poradi'!$A$1:$N$93</definedName>
  </definedNames>
  <calcPr fullCalcOnLoad="1"/>
</workbook>
</file>

<file path=xl/comments10.xml><?xml version="1.0" encoding="utf-8"?>
<comments xmlns="http://schemas.openxmlformats.org/spreadsheetml/2006/main">
  <authors>
    <author>Hajdovsk?</author>
  </authors>
  <commentList>
    <comment ref="V42" authorId="0">
      <text>
        <r>
          <rPr>
            <b/>
            <sz val="8"/>
            <rFont val="Tahoma"/>
            <family val="2"/>
          </rPr>
          <t>Vyber ze seznamu podle losu</t>
        </r>
      </text>
    </comment>
    <comment ref="V44" authorId="0">
      <text>
        <r>
          <rPr>
            <b/>
            <sz val="8"/>
            <rFont val="Tahoma"/>
            <family val="2"/>
          </rPr>
          <t>Vyber ze seznamu podle losu</t>
        </r>
      </text>
    </comment>
    <comment ref="V46" authorId="0">
      <text>
        <r>
          <rPr>
            <b/>
            <sz val="8"/>
            <rFont val="Tahoma"/>
            <family val="2"/>
          </rPr>
          <t>Vyber ze seznamu podle losu</t>
        </r>
      </text>
    </comment>
    <comment ref="V48" authorId="0">
      <text>
        <r>
          <rPr>
            <b/>
            <sz val="8"/>
            <rFont val="Tahoma"/>
            <family val="2"/>
          </rPr>
          <t>Vyber ze seznamu podle losu</t>
        </r>
      </text>
    </comment>
  </commentList>
</comments>
</file>

<file path=xl/comments7.xml><?xml version="1.0" encoding="utf-8"?>
<comments xmlns="http://schemas.openxmlformats.org/spreadsheetml/2006/main">
  <authors>
    <author>Hajdovsk?</author>
  </authors>
  <commentList>
    <comment ref="V28" authorId="0">
      <text>
        <r>
          <rPr>
            <b/>
            <sz val="8"/>
            <rFont val="Tahoma"/>
            <family val="2"/>
          </rPr>
          <t>Vyber ze seznamu podle losu</t>
        </r>
      </text>
    </comment>
    <comment ref="V30" authorId="0">
      <text>
        <r>
          <rPr>
            <b/>
            <sz val="8"/>
            <rFont val="Tahoma"/>
            <family val="2"/>
          </rPr>
          <t>Vyber ze seznamu podle losu</t>
        </r>
      </text>
    </comment>
  </commentList>
</comments>
</file>

<file path=xl/comments9.xml><?xml version="1.0" encoding="utf-8"?>
<comments xmlns="http://schemas.openxmlformats.org/spreadsheetml/2006/main">
  <authors>
    <author>Hajdovsk?</author>
  </authors>
  <commentList>
    <comment ref="V28" authorId="0">
      <text>
        <r>
          <rPr>
            <b/>
            <sz val="8"/>
            <rFont val="Tahoma"/>
            <family val="2"/>
          </rPr>
          <t>Vyber ze seznamu podle losu</t>
        </r>
      </text>
    </comment>
    <comment ref="V30" authorId="0">
      <text>
        <r>
          <rPr>
            <b/>
            <sz val="8"/>
            <rFont val="Tahoma"/>
            <family val="2"/>
          </rPr>
          <t>Vyber ze seznamu podle losu</t>
        </r>
      </text>
    </comment>
  </commentList>
</comments>
</file>

<file path=xl/sharedStrings.xml><?xml version="1.0" encoding="utf-8"?>
<sst xmlns="http://schemas.openxmlformats.org/spreadsheetml/2006/main" count="1627" uniqueCount="169">
  <si>
    <t>Katány Jiří</t>
  </si>
  <si>
    <t>Ledinská Lucie</t>
  </si>
  <si>
    <t>Tokar Daniel</t>
  </si>
  <si>
    <t>Velíšek Josef</t>
  </si>
  <si>
    <t>Roškot David</t>
  </si>
  <si>
    <t>Beleš Palo</t>
  </si>
  <si>
    <t>Bernášek Lukáš</t>
  </si>
  <si>
    <t>Počet výher</t>
  </si>
  <si>
    <t>Koeficient</t>
  </si>
  <si>
    <t>Pořadí</t>
  </si>
  <si>
    <t>Pomocná tabulka výher</t>
  </si>
  <si>
    <t>Počet výhr</t>
  </si>
  <si>
    <t>Hr1</t>
  </si>
  <si>
    <t>Hr2</t>
  </si>
  <si>
    <t>Hr3</t>
  </si>
  <si>
    <t>Hr4</t>
  </si>
  <si>
    <t>Hr5</t>
  </si>
  <si>
    <t>Hr6</t>
  </si>
  <si>
    <t>Hr7</t>
  </si>
  <si>
    <t>Vyčítal Marek</t>
  </si>
  <si>
    <t>Matéová Sváťa</t>
  </si>
  <si>
    <t>Lottring Richard</t>
  </si>
  <si>
    <t>Fikais Petr</t>
  </si>
  <si>
    <t>Šimon Zdenek</t>
  </si>
  <si>
    <t>Drugač Peter</t>
  </si>
  <si>
    <t>Strádal Jan</t>
  </si>
  <si>
    <t>Euroliga 2013</t>
  </si>
  <si>
    <t>A1</t>
  </si>
  <si>
    <t>A2</t>
  </si>
  <si>
    <t>A3</t>
  </si>
  <si>
    <t>Výsledky turnaje</t>
  </si>
  <si>
    <t>stůl</t>
  </si>
  <si>
    <t>Jméno</t>
  </si>
  <si>
    <t>Body</t>
  </si>
  <si>
    <t>w.o.</t>
  </si>
  <si>
    <t>X</t>
  </si>
  <si>
    <t>1.</t>
  </si>
  <si>
    <t>2.</t>
  </si>
  <si>
    <t>3.</t>
  </si>
  <si>
    <t>4.</t>
  </si>
  <si>
    <t>5.</t>
  </si>
  <si>
    <t>6.</t>
  </si>
  <si>
    <t>7.</t>
  </si>
  <si>
    <t>8.</t>
  </si>
  <si>
    <t>© BC Balabuška Praha 2008</t>
  </si>
  <si>
    <t>umístění  5-6</t>
  </si>
  <si>
    <t>umístění  7-8</t>
  </si>
  <si>
    <t>B2</t>
  </si>
  <si>
    <t>B1</t>
  </si>
  <si>
    <t>B4</t>
  </si>
  <si>
    <t>B3</t>
  </si>
  <si>
    <t>umístění  9-12</t>
  </si>
  <si>
    <t>umístění  13-16</t>
  </si>
  <si>
    <t>1 - 8</t>
  </si>
  <si>
    <t>[prohraný z 12]</t>
  </si>
  <si>
    <t>(prohraný do 20)</t>
  </si>
  <si>
    <t>[prohraný z 21]</t>
  </si>
  <si>
    <t>(prohraný do 25)</t>
  </si>
  <si>
    <t>[prohraný z 11]</t>
  </si>
  <si>
    <t>(prohraný do 19)</t>
  </si>
  <si>
    <t>9.</t>
  </si>
  <si>
    <t>[prohraný z 10]</t>
  </si>
  <si>
    <t>(prohraný do 18)</t>
  </si>
  <si>
    <t>13.</t>
  </si>
  <si>
    <t>[prohraný z 22]</t>
  </si>
  <si>
    <t>(prohraný do 26)</t>
  </si>
  <si>
    <t>[prohraný z 9]</t>
  </si>
  <si>
    <t>(prohraný do 17)</t>
  </si>
  <si>
    <t>O 1.-4. MÍSTO:</t>
  </si>
  <si>
    <t>O 1. MÍSTO:</t>
  </si>
  <si>
    <t>Meisner Jan</t>
  </si>
  <si>
    <t>Dorobant Slavomír</t>
  </si>
  <si>
    <t>Horák Michal</t>
  </si>
  <si>
    <t>Matéová Svetlana</t>
  </si>
  <si>
    <t>Urban Vladimír</t>
  </si>
  <si>
    <t>Pokrývka Daniel</t>
  </si>
  <si>
    <t>Dorobant Miroslav</t>
  </si>
  <si>
    <t>Urban Petr</t>
  </si>
  <si>
    <t>Kováč Radovan</t>
  </si>
  <si>
    <t>Král Filip</t>
  </si>
  <si>
    <t>Erös Dávid</t>
  </si>
  <si>
    <t>Čermín Tomáš</t>
  </si>
  <si>
    <t>Sjatkovský Michal</t>
  </si>
  <si>
    <t>Beleš Pavol</t>
  </si>
  <si>
    <t>Vacek Jiří</t>
  </si>
  <si>
    <t>Vintr Miroslav</t>
  </si>
  <si>
    <t>Písař Jan</t>
  </si>
  <si>
    <t>Dragoun Daniel</t>
  </si>
  <si>
    <t>Gulik Michael</t>
  </si>
  <si>
    <t>Smitek Petr</t>
  </si>
  <si>
    <t>Vrzák František</t>
  </si>
  <si>
    <t>X. Euroliga 2013</t>
  </si>
  <si>
    <t>Celkové pořadí</t>
  </si>
  <si>
    <t>Celkový počet bodů</t>
  </si>
  <si>
    <t>18.5.2013             8ball</t>
  </si>
  <si>
    <t>8.6.2013                       10ball</t>
  </si>
  <si>
    <t>13.7.2012                      8ball</t>
  </si>
  <si>
    <t>20.7.2013                     10ball</t>
  </si>
  <si>
    <t>10.8.2013                               9ball</t>
  </si>
  <si>
    <t>17.8.2013                 9ball                FINÁLE</t>
  </si>
  <si>
    <t>odečtené body        (2 nejhorší výsledky)</t>
  </si>
  <si>
    <t>Počet umístění v turnajích</t>
  </si>
  <si>
    <t>3-4</t>
  </si>
  <si>
    <t>5-8</t>
  </si>
  <si>
    <t>9-12</t>
  </si>
  <si>
    <t>13-16</t>
  </si>
  <si>
    <t>17-24</t>
  </si>
  <si>
    <t>25-32</t>
  </si>
  <si>
    <t>Turnajů</t>
  </si>
  <si>
    <t>Ledindká Lucie</t>
  </si>
  <si>
    <t>umístění  13-17</t>
  </si>
  <si>
    <t>umístění  17-24</t>
  </si>
  <si>
    <t>umístění  25-32</t>
  </si>
  <si>
    <t>1 - 16</t>
  </si>
  <si>
    <t/>
  </si>
  <si>
    <t>[prohraný z 24]</t>
  </si>
  <si>
    <t>(prohraný do 40)</t>
  </si>
  <si>
    <t>[prohraný z 42]</t>
  </si>
  <si>
    <t>(prohraný do 50)</t>
  </si>
  <si>
    <t>[prohraný z 23]</t>
  </si>
  <si>
    <t>(prohraný do 39)</t>
  </si>
  <si>
    <t>(prohraný do 38)</t>
  </si>
  <si>
    <t>[prohraný z 41]</t>
  </si>
  <si>
    <t>(prohraný do 49)</t>
  </si>
  <si>
    <t>(prohraný do 37)</t>
  </si>
  <si>
    <t>17.</t>
  </si>
  <si>
    <t>[prohraný z 20]</t>
  </si>
  <si>
    <t>(prohraný do 36)</t>
  </si>
  <si>
    <t>[prohraný z 44]</t>
  </si>
  <si>
    <t>(prohraný do 52)</t>
  </si>
  <si>
    <t>[prohraný z 19]</t>
  </si>
  <si>
    <t>(prohraný do 35)</t>
  </si>
  <si>
    <t>[prohraný z 18]</t>
  </si>
  <si>
    <t>(prohraný do 34)</t>
  </si>
  <si>
    <t>[prohraný z 43]</t>
  </si>
  <si>
    <t>(prohraný do 51)</t>
  </si>
  <si>
    <t>[prohraný z 17]</t>
  </si>
  <si>
    <t>(prohraný do 33)</t>
  </si>
  <si>
    <t>O 1.-8. MÍSTO:</t>
  </si>
  <si>
    <t>Stůl</t>
  </si>
  <si>
    <t>Beleš Paĺo</t>
  </si>
  <si>
    <t>Kraušner Mirek</t>
  </si>
  <si>
    <t>Makrousov Mykola</t>
  </si>
  <si>
    <t>Vintr Mirek</t>
  </si>
  <si>
    <t>Buky Mirek</t>
  </si>
  <si>
    <t>Novák Patrik</t>
  </si>
  <si>
    <t>Remeň Mirek</t>
  </si>
  <si>
    <t>Toms Leoš</t>
  </si>
  <si>
    <t>Hajšman Ladislav</t>
  </si>
  <si>
    <t>Dorobant Miro</t>
  </si>
  <si>
    <t>Dorobant Slavo</t>
  </si>
  <si>
    <t>Novotný Tomáš</t>
  </si>
  <si>
    <t>Pospíšil Ondra</t>
  </si>
  <si>
    <t>Sopper Jan</t>
  </si>
  <si>
    <t>Kraušner Miroslav</t>
  </si>
  <si>
    <t>Remeň Miroslav</t>
  </si>
  <si>
    <t>Pospíšil Ondřej</t>
  </si>
  <si>
    <t>Buky Miroslav</t>
  </si>
  <si>
    <t>Mokrousov Mykola</t>
  </si>
  <si>
    <t>Hajdovský Marek</t>
  </si>
  <si>
    <t>Šmídová Eliška</t>
  </si>
  <si>
    <t>Vacek jiří</t>
  </si>
  <si>
    <t>Hofman Jiří</t>
  </si>
  <si>
    <t>Šimon Zdeněk</t>
  </si>
  <si>
    <t>Výsledky skupin nejsou z důvodu ztráty dat k dispozici</t>
  </si>
  <si>
    <t>Pomocná tabulka výher je skrytá</t>
  </si>
  <si>
    <t>Gulík Michael</t>
  </si>
  <si>
    <t>Valentová Martina</t>
  </si>
  <si>
    <t>25.</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</si>
</sst>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000"/>
    <numFmt numFmtId="166" formatCode="0.0"/>
    <numFmt numFmtId="167" formatCode="[$-405]d\.\ mmmm\ yyyy"/>
    <numFmt numFmtId="168" formatCode="&quot;Yes&quot;;&quot;Yes&quot;;&quot;No&quot;"/>
    <numFmt numFmtId="169" formatCode="&quot;True&quot;;&quot;True&quot;;&quot;False&quot;"/>
    <numFmt numFmtId="170" formatCode="&quot;On&quot;;&quot;On&quot;;&quot;Off&quot;"/>
  </numFmts>
  <fonts count="50">
    <font>
      <sz val="10"/>
      <name val="Arial CE"/>
      <family val="0"/>
    </font>
    <font>
      <b/>
      <sz val="10"/>
      <name val="Arial"/>
      <family val="2"/>
    </font>
    <font>
      <sz val="72"/>
      <name val="Arial"/>
      <family val="0"/>
    </font>
    <font>
      <sz val="10"/>
      <color indexed="22"/>
      <name val="Arial"/>
      <family val="2"/>
    </font>
    <font>
      <b/>
      <sz val="10"/>
      <name val="Arial CE"/>
      <family val="0"/>
    </font>
    <font>
      <sz val="10"/>
      <name val="Arial"/>
      <family val="2"/>
    </font>
    <font>
      <sz val="10"/>
      <color indexed="42"/>
      <name val="Arial"/>
      <family val="0"/>
    </font>
    <font>
      <b/>
      <sz val="16"/>
      <name val="Arial CE"/>
      <family val="2"/>
    </font>
    <font>
      <sz val="10"/>
      <color indexed="9"/>
      <name val="Arial"/>
      <family val="2"/>
    </font>
    <font>
      <sz val="10"/>
      <color indexed="9"/>
      <name val="Arial CE"/>
      <family val="0"/>
    </font>
    <font>
      <b/>
      <sz val="10"/>
      <color indexed="9"/>
      <name val="Arial CE"/>
      <family val="2"/>
    </font>
    <font>
      <i/>
      <sz val="7"/>
      <color indexed="9"/>
      <name val="Arial CE"/>
      <family val="2"/>
    </font>
    <font>
      <sz val="8"/>
      <color indexed="9"/>
      <name val="Arial CE"/>
      <family val="2"/>
    </font>
    <font>
      <sz val="8"/>
      <color indexed="17"/>
      <name val="Times New Roman CE"/>
      <family val="1"/>
    </font>
    <font>
      <b/>
      <sz val="10"/>
      <color indexed="12"/>
      <name val="Arial"/>
      <family val="2"/>
    </font>
    <font>
      <sz val="8"/>
      <name val="Arial CE"/>
      <family val="2"/>
    </font>
    <font>
      <b/>
      <sz val="10"/>
      <color indexed="9"/>
      <name val="Arial"/>
      <family val="2"/>
    </font>
    <font>
      <i/>
      <sz val="8"/>
      <color indexed="9"/>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48"/>
      <name val="Arial"/>
      <family val="2"/>
    </font>
    <font>
      <sz val="8"/>
      <name val="Arial"/>
      <family val="2"/>
    </font>
    <font>
      <b/>
      <sz val="8"/>
      <name val="Arial"/>
      <family val="2"/>
    </font>
    <font>
      <b/>
      <sz val="16"/>
      <name val="Arial"/>
      <family val="2"/>
    </font>
    <font>
      <sz val="12"/>
      <name val="Arial"/>
      <family val="2"/>
    </font>
    <font>
      <b/>
      <sz val="22"/>
      <color indexed="10"/>
      <name val="Arial"/>
      <family val="2"/>
    </font>
    <font>
      <sz val="9"/>
      <color indexed="55"/>
      <name val="Arial"/>
      <family val="2"/>
    </font>
    <font>
      <b/>
      <sz val="11"/>
      <name val="Arial"/>
      <family val="2"/>
    </font>
    <font>
      <sz val="11"/>
      <name val="Arial"/>
      <family val="0"/>
    </font>
    <font>
      <b/>
      <sz val="11"/>
      <color indexed="9"/>
      <name val="Arial"/>
      <family val="0"/>
    </font>
    <font>
      <b/>
      <sz val="12"/>
      <name val="Arial"/>
      <family val="2"/>
    </font>
    <font>
      <sz val="7"/>
      <color indexed="23"/>
      <name val="Arial"/>
      <family val="2"/>
    </font>
    <font>
      <b/>
      <sz val="8"/>
      <name val="Tahoma"/>
      <family val="2"/>
    </font>
    <font>
      <sz val="8"/>
      <name val="Tahoma"/>
      <family val="2"/>
    </font>
    <font>
      <b/>
      <sz val="8"/>
      <name val="Arial CE"/>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0"/>
        <bgColor indexed="64"/>
      </patternFill>
    </fill>
    <fill>
      <patternFill patternType="solid">
        <fgColor indexed="60"/>
        <bgColor indexed="64"/>
      </patternFill>
    </fill>
    <fill>
      <patternFill patternType="solid">
        <fgColor indexed="13"/>
        <bgColor indexed="64"/>
      </patternFill>
    </fill>
  </fills>
  <borders count="1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border>
    <border>
      <left style="thin"/>
      <right style="thin"/>
      <top style="medium"/>
      <bottom style="thin"/>
    </border>
    <border>
      <left style="thin"/>
      <right style="medium"/>
      <top style="medium"/>
      <bottom style="thin"/>
    </border>
    <border>
      <left style="medium"/>
      <right/>
      <top style="thin"/>
      <bottom style="thin"/>
    </border>
    <border>
      <left style="thin"/>
      <right>
        <color indexed="63"/>
      </right>
      <top style="thin"/>
      <bottom style="thin"/>
    </border>
    <border>
      <left>
        <color indexed="63"/>
      </left>
      <right style="thin"/>
      <top style="medium"/>
      <bottom style="thin"/>
    </border>
    <border>
      <left style="thin"/>
      <right/>
      <top style="medium"/>
      <bottom style="thin"/>
    </border>
    <border>
      <left>
        <color indexed="63"/>
      </left>
      <right style="thin"/>
      <top style="thin"/>
      <bottom style="thin"/>
    </border>
    <border>
      <left>
        <color indexed="63"/>
      </left>
      <right>
        <color indexed="63"/>
      </right>
      <top style="medium"/>
      <bottom style="thin"/>
    </border>
    <border>
      <left style="medium"/>
      <right/>
      <top style="medium"/>
      <bottom style="thin"/>
    </border>
    <border>
      <left style="medium"/>
      <right style="medium"/>
      <top style="medium"/>
      <bottom style="thin"/>
    </border>
    <border>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medium"/>
      <right style="medium"/>
      <top style="thin"/>
      <bottom style="thin"/>
    </border>
    <border>
      <left/>
      <right style="medium"/>
      <top style="thin"/>
      <bottom style="thin"/>
    </border>
    <border>
      <left style="medium"/>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style="medium"/>
      <top/>
      <bottom style="medium"/>
    </border>
    <border>
      <left/>
      <right style="thin"/>
      <top style="thin"/>
      <bottom/>
    </border>
    <border>
      <left style="thin"/>
      <right/>
      <top/>
      <bottom style="thin"/>
    </border>
    <border>
      <left/>
      <right style="thin"/>
      <top/>
      <bottom/>
    </border>
    <border>
      <left style="medium"/>
      <right style="medium"/>
      <top/>
      <bottom style="thin"/>
    </border>
    <border>
      <left/>
      <right style="thin"/>
      <top/>
      <bottom style="thin"/>
    </border>
    <border>
      <left style="medium"/>
      <right style="medium"/>
      <top/>
      <bottom style="medium"/>
    </border>
    <border>
      <left/>
      <right/>
      <top/>
      <bottom style="medium"/>
    </border>
    <border>
      <left/>
      <right/>
      <top/>
      <bottom style="thin"/>
    </border>
    <border>
      <left/>
      <right style="medium"/>
      <top/>
      <bottom style="thin"/>
    </border>
    <border>
      <left style="thin"/>
      <right/>
      <top style="thin"/>
      <bottom/>
    </border>
    <border>
      <left style="thin"/>
      <right/>
      <top/>
      <bottom/>
    </border>
    <border>
      <left style="thin"/>
      <right style="medium"/>
      <top/>
      <bottom style="thin"/>
    </border>
    <border>
      <left style="medium"/>
      <right/>
      <top style="medium"/>
      <bottom/>
    </border>
    <border>
      <left style="medium"/>
      <right/>
      <top/>
      <bottom/>
    </border>
    <border>
      <left/>
      <right style="medium"/>
      <top/>
      <bottom/>
    </border>
    <border>
      <left style="thin"/>
      <right style="medium"/>
      <top/>
      <bottom style="medium"/>
    </border>
    <border>
      <left style="medium"/>
      <right/>
      <top style="thin"/>
      <bottom/>
    </border>
    <border>
      <left>
        <color indexed="63"/>
      </left>
      <right style="medium"/>
      <top style="thin"/>
      <bottom style="thin"/>
    </border>
    <border>
      <left>
        <color indexed="63"/>
      </left>
      <right style="medium"/>
      <top>
        <color indexed="63"/>
      </top>
      <bottom style="medium"/>
    </border>
    <border>
      <left style="medium"/>
      <right style="medium"/>
      <top/>
      <bottom/>
    </border>
    <border>
      <left>
        <color indexed="63"/>
      </left>
      <right style="medium"/>
      <top style="medium"/>
      <bottom style="medium"/>
    </border>
    <border>
      <left style="medium"/>
      <right style="double"/>
      <top>
        <color indexed="63"/>
      </top>
      <bottom style="medium"/>
    </border>
    <border>
      <left/>
      <right style="medium"/>
      <top>
        <color indexed="63"/>
      </top>
      <bottom style="medium"/>
    </border>
    <border>
      <left style="medium"/>
      <right style="double"/>
      <top style="medium"/>
      <bottom style="thin"/>
    </border>
    <border>
      <left style="medium"/>
      <right style="double"/>
      <top style="thin"/>
      <bottom style="thin"/>
    </border>
    <border>
      <left style="medium"/>
      <right style="double"/>
      <top style="thin"/>
      <bottom style="medium"/>
    </border>
    <border>
      <left style="medium"/>
      <right style="double"/>
      <top style="medium"/>
      <bottom/>
    </border>
    <border>
      <left style="medium"/>
      <right style="double"/>
      <top/>
      <bottom/>
    </border>
    <border>
      <left style="medium"/>
      <right style="double"/>
      <top/>
      <bottom style="medium"/>
    </border>
    <border>
      <left/>
      <right/>
      <top style="thin"/>
      <bottom/>
    </border>
    <border>
      <left style="medium"/>
      <right style="thin"/>
      <top/>
      <bottom style="medium"/>
    </border>
    <border>
      <left style="medium"/>
      <right style="medium"/>
      <top>
        <color indexed="63"/>
      </top>
      <bottom>
        <color indexed="63"/>
      </bottom>
    </border>
    <border>
      <left style="medium"/>
      <right/>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color indexed="63"/>
      </bottom>
    </border>
    <border>
      <left style="thin"/>
      <right>
        <color indexed="63"/>
      </right>
      <top style="medium"/>
      <bottom>
        <color indexed="63"/>
      </bottom>
    </border>
    <border>
      <left style="medium"/>
      <right/>
      <top/>
      <bottom style="thin"/>
    </border>
    <border>
      <left style="medium"/>
      <right style="thin"/>
      <top/>
      <bottom style="thin"/>
    </border>
    <border>
      <left style="thin"/>
      <right style="thin"/>
      <top/>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right style="medium"/>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right>
        <color indexed="63"/>
      </right>
      <top style="medium"/>
      <bottom>
        <color indexed="63"/>
      </bottom>
    </border>
    <border>
      <left>
        <color indexed="63"/>
      </left>
      <right>
        <color indexed="63"/>
      </right>
      <top style="medium"/>
      <bottom>
        <color indexed="63"/>
      </bottom>
    </border>
    <border>
      <left/>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top style="medium"/>
      <bottom>
        <color indexed="63"/>
      </bottom>
    </border>
    <border>
      <left style="medium"/>
      <right>
        <color indexed="63"/>
      </right>
      <top>
        <color indexed="63"/>
      </top>
      <bottom style="medium"/>
    </border>
    <border>
      <left>
        <color indexed="63"/>
      </left>
      <right/>
      <top>
        <color indexed="63"/>
      </top>
      <bottom style="medium"/>
    </border>
    <border>
      <left style="thin"/>
      <right style="medium"/>
      <top style="medium"/>
      <bottom style="medium"/>
    </border>
    <border>
      <left style="medium"/>
      <right style="medium"/>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3" borderId="0" applyNumberFormat="0" applyBorder="0" applyAlignment="0" applyProtection="0"/>
    <xf numFmtId="0" fontId="22" fillId="16" borderId="2" applyNumberFormat="0" applyAlignment="0" applyProtection="0"/>
    <xf numFmtId="4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7" borderId="0" applyNumberFormat="0" applyBorder="0" applyAlignment="0" applyProtection="0"/>
    <xf numFmtId="0" fontId="5" fillId="0" borderId="0">
      <alignment/>
      <protection/>
    </xf>
    <xf numFmtId="0" fontId="18" fillId="0" borderId="0">
      <alignment/>
      <protection/>
    </xf>
    <xf numFmtId="0" fontId="5" fillId="0" borderId="0">
      <alignment/>
      <protection/>
    </xf>
    <xf numFmtId="0" fontId="5" fillId="0" borderId="0">
      <alignment/>
      <protection/>
    </xf>
    <xf numFmtId="0" fontId="18" fillId="18"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4" borderId="0" applyNumberFormat="0" applyBorder="0" applyAlignment="0" applyProtection="0"/>
    <xf numFmtId="0" fontId="30" fillId="0" borderId="0" applyNumberFormat="0" applyFill="0" applyBorder="0" applyAlignment="0" applyProtection="0"/>
    <xf numFmtId="0" fontId="31" fillId="7" borderId="8" applyNumberFormat="0" applyAlignment="0" applyProtection="0"/>
    <xf numFmtId="0" fontId="32" fillId="19" borderId="8" applyNumberFormat="0" applyAlignment="0" applyProtection="0"/>
    <xf numFmtId="0" fontId="33" fillId="19" borderId="9" applyNumberFormat="0" applyAlignment="0" applyProtection="0"/>
    <xf numFmtId="0" fontId="34"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cellStyleXfs>
  <cellXfs count="532">
    <xf numFmtId="0" fontId="0" fillId="0" borderId="0" xfId="0" applyAlignment="1">
      <alignment/>
    </xf>
    <xf numFmtId="0" fontId="0" fillId="24" borderId="0" xfId="0" applyFill="1" applyAlignment="1" applyProtection="1">
      <alignment/>
      <protection/>
    </xf>
    <xf numFmtId="0" fontId="0" fillId="0" borderId="0" xfId="0" applyAlignment="1" applyProtection="1">
      <alignment/>
      <protection/>
    </xf>
    <xf numFmtId="164" fontId="1" fillId="24" borderId="10" xfId="0" applyNumberFormat="1" applyFont="1" applyFill="1" applyBorder="1" applyAlignment="1" applyProtection="1">
      <alignment horizontal="center" textRotation="90"/>
      <protection hidden="1"/>
    </xf>
    <xf numFmtId="0" fontId="2" fillId="24" borderId="11"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textRotation="90"/>
      <protection/>
    </xf>
    <xf numFmtId="164" fontId="1" fillId="24" borderId="13" xfId="0" applyNumberFormat="1" applyFont="1" applyFill="1" applyBorder="1" applyAlignment="1" applyProtection="1">
      <alignment horizontal="center" textRotation="90"/>
      <protection hidden="1"/>
    </xf>
    <xf numFmtId="0" fontId="1" fillId="24" borderId="13" xfId="0" applyFont="1" applyFill="1" applyBorder="1" applyAlignment="1" applyProtection="1">
      <alignment horizontal="center" textRotation="90"/>
      <protection/>
    </xf>
    <xf numFmtId="164" fontId="3" fillId="24" borderId="0" xfId="0" applyNumberFormat="1" applyFont="1" applyFill="1" applyBorder="1" applyAlignment="1" applyProtection="1">
      <alignment horizontal="center" vertical="center" textRotation="90" wrapText="1"/>
      <protection hidden="1"/>
    </xf>
    <xf numFmtId="0" fontId="0" fillId="24" borderId="14" xfId="0" applyFill="1" applyBorder="1" applyAlignment="1" applyProtection="1">
      <alignment/>
      <protection/>
    </xf>
    <xf numFmtId="164" fontId="1" fillId="24" borderId="15" xfId="0" applyNumberFormat="1" applyFont="1" applyFill="1" applyBorder="1" applyAlignment="1" applyProtection="1">
      <alignment horizontal="center" textRotation="90"/>
      <protection hidden="1"/>
    </xf>
    <xf numFmtId="0" fontId="0" fillId="24" borderId="0" xfId="0" applyFill="1" applyAlignment="1" applyProtection="1">
      <alignment/>
      <protection locked="0"/>
    </xf>
    <xf numFmtId="0" fontId="4" fillId="24" borderId="16" xfId="0" applyFont="1" applyFill="1" applyBorder="1" applyAlignment="1" applyProtection="1">
      <alignment horizontal="left"/>
      <protection hidden="1" locked="0"/>
    </xf>
    <xf numFmtId="0" fontId="0" fillId="25" borderId="11" xfId="0" applyNumberFormat="1" applyFont="1" applyFill="1" applyBorder="1" applyAlignment="1" applyProtection="1">
      <alignment horizontal="center"/>
      <protection hidden="1" locked="0"/>
    </xf>
    <xf numFmtId="0" fontId="0" fillId="25" borderId="14" xfId="0" applyNumberFormat="1" applyFont="1" applyFill="1" applyBorder="1" applyAlignment="1" applyProtection="1">
      <alignment horizontal="center"/>
      <protection hidden="1" locked="0"/>
    </xf>
    <xf numFmtId="0" fontId="5" fillId="19" borderId="17" xfId="0" applyNumberFormat="1" applyFont="1" applyFill="1" applyBorder="1" applyAlignment="1" applyProtection="1">
      <alignment horizontal="center"/>
      <protection hidden="1"/>
    </xf>
    <xf numFmtId="0" fontId="5" fillId="19" borderId="18" xfId="0" applyNumberFormat="1" applyFont="1" applyFill="1" applyBorder="1" applyAlignment="1" applyProtection="1">
      <alignment horizontal="center"/>
      <protection hidden="1"/>
    </xf>
    <xf numFmtId="0" fontId="5" fillId="19" borderId="19" xfId="0" applyNumberFormat="1" applyFont="1" applyFill="1" applyBorder="1" applyAlignment="1" applyProtection="1">
      <alignment horizontal="center"/>
      <protection hidden="1"/>
    </xf>
    <xf numFmtId="0" fontId="5" fillId="19" borderId="20" xfId="0" applyNumberFormat="1" applyFont="1" applyFill="1" applyBorder="1" applyAlignment="1" applyProtection="1">
      <alignment horizontal="center"/>
      <protection hidden="1"/>
    </xf>
    <xf numFmtId="0" fontId="5" fillId="19" borderId="21" xfId="0" applyNumberFormat="1" applyFont="1" applyFill="1" applyBorder="1" applyAlignment="1" applyProtection="1">
      <alignment horizontal="center"/>
      <protection hidden="1"/>
    </xf>
    <xf numFmtId="0" fontId="1" fillId="24" borderId="22" xfId="0" applyNumberFormat="1" applyFont="1" applyFill="1" applyBorder="1" applyAlignment="1" applyProtection="1">
      <alignment horizontal="left"/>
      <protection hidden="1"/>
    </xf>
    <xf numFmtId="0" fontId="5" fillId="4" borderId="23" xfId="0" applyFont="1" applyFill="1" applyBorder="1" applyAlignment="1" applyProtection="1">
      <alignment horizontal="center"/>
      <protection hidden="1"/>
    </xf>
    <xf numFmtId="165" fontId="6" fillId="4" borderId="24" xfId="0" applyNumberFormat="1" applyFont="1" applyFill="1" applyBorder="1" applyAlignment="1" applyProtection="1">
      <alignment horizontal="center"/>
      <protection hidden="1"/>
    </xf>
    <xf numFmtId="0" fontId="5" fillId="11" borderId="23" xfId="0" applyFont="1" applyFill="1" applyBorder="1" applyAlignment="1" applyProtection="1">
      <alignment horizontal="center"/>
      <protection hidden="1" locked="0"/>
    </xf>
    <xf numFmtId="0" fontId="4" fillId="24" borderId="25" xfId="0" applyFont="1" applyFill="1" applyBorder="1" applyAlignment="1" applyProtection="1">
      <alignment horizontal="left"/>
      <protection hidden="1"/>
    </xf>
    <xf numFmtId="0" fontId="0" fillId="24" borderId="26" xfId="0" applyFill="1" applyBorder="1" applyAlignment="1" applyProtection="1">
      <alignment/>
      <protection/>
    </xf>
    <xf numFmtId="0" fontId="0" fillId="24" borderId="27" xfId="0" applyFill="1" applyBorder="1" applyAlignment="1" applyProtection="1">
      <alignment/>
      <protection/>
    </xf>
    <xf numFmtId="0" fontId="1" fillId="26" borderId="16" xfId="0" applyFont="1" applyFill="1" applyBorder="1" applyAlignment="1" applyProtection="1">
      <alignment horizontal="left"/>
      <protection hidden="1" locked="0"/>
    </xf>
    <xf numFmtId="0" fontId="5" fillId="26" borderId="16" xfId="0" applyNumberFormat="1" applyFont="1" applyFill="1" applyBorder="1" applyAlignment="1" applyProtection="1">
      <alignment horizontal="center"/>
      <protection hidden="1" locked="0"/>
    </xf>
    <xf numFmtId="0" fontId="5" fillId="26" borderId="20" xfId="0" applyNumberFormat="1" applyFont="1" applyFill="1" applyBorder="1" applyAlignment="1" applyProtection="1">
      <alignment horizontal="center"/>
      <protection hidden="1" locked="0"/>
    </xf>
    <xf numFmtId="0" fontId="5" fillId="25" borderId="26" xfId="0" applyNumberFormat="1" applyFont="1" applyFill="1" applyBorder="1" applyAlignment="1" applyProtection="1">
      <alignment horizontal="center"/>
      <protection hidden="1" locked="0"/>
    </xf>
    <xf numFmtId="0" fontId="5" fillId="16" borderId="17" xfId="0" applyNumberFormat="1" applyFont="1" applyFill="1" applyBorder="1" applyAlignment="1" applyProtection="1">
      <alignment horizontal="center"/>
      <protection hidden="1"/>
    </xf>
    <xf numFmtId="0" fontId="5" fillId="16" borderId="20" xfId="0" applyNumberFormat="1" applyFont="1" applyFill="1" applyBorder="1" applyAlignment="1" applyProtection="1">
      <alignment horizontal="center"/>
      <protection hidden="1"/>
    </xf>
    <xf numFmtId="0" fontId="5" fillId="16" borderId="28" xfId="0" applyNumberFormat="1" applyFont="1" applyFill="1" applyBorder="1" applyAlignment="1" applyProtection="1">
      <alignment horizontal="center"/>
      <protection hidden="1"/>
    </xf>
    <xf numFmtId="0" fontId="1" fillId="26" borderId="16" xfId="0" applyNumberFormat="1" applyFont="1" applyFill="1" applyBorder="1" applyAlignment="1" applyProtection="1">
      <alignment horizontal="left"/>
      <protection hidden="1"/>
    </xf>
    <xf numFmtId="0" fontId="5" fillId="4" borderId="29" xfId="0" applyFont="1" applyFill="1" applyBorder="1" applyAlignment="1" applyProtection="1">
      <alignment horizontal="center"/>
      <protection hidden="1"/>
    </xf>
    <xf numFmtId="165" fontId="6" fillId="4" borderId="30" xfId="0" applyNumberFormat="1" applyFont="1" applyFill="1" applyBorder="1" applyAlignment="1" applyProtection="1">
      <alignment horizontal="center"/>
      <protection hidden="1"/>
    </xf>
    <xf numFmtId="0" fontId="5" fillId="11" borderId="29" xfId="0" applyFont="1" applyFill="1" applyBorder="1" applyAlignment="1" applyProtection="1">
      <alignment horizontal="center"/>
      <protection hidden="1" locked="0"/>
    </xf>
    <xf numFmtId="0" fontId="1" fillId="24" borderId="25" xfId="0" applyFont="1" applyFill="1" applyBorder="1" applyAlignment="1" applyProtection="1">
      <alignment horizontal="left"/>
      <protection hidden="1"/>
    </xf>
    <xf numFmtId="0" fontId="1" fillId="24" borderId="16" xfId="0" applyFont="1" applyFill="1" applyBorder="1" applyAlignment="1" applyProtection="1">
      <alignment horizontal="left"/>
      <protection hidden="1" locked="0"/>
    </xf>
    <xf numFmtId="0" fontId="5" fillId="24" borderId="16" xfId="0" applyNumberFormat="1" applyFont="1" applyFill="1" applyBorder="1" applyAlignment="1" applyProtection="1">
      <alignment horizontal="center"/>
      <protection hidden="1" locked="0"/>
    </xf>
    <xf numFmtId="0" fontId="5" fillId="24" borderId="20" xfId="0" applyNumberFormat="1" applyFont="1" applyFill="1" applyBorder="1" applyAlignment="1" applyProtection="1">
      <alignment horizontal="center"/>
      <protection hidden="1" locked="0"/>
    </xf>
    <xf numFmtId="0" fontId="5" fillId="24" borderId="17" xfId="0" applyNumberFormat="1" applyFont="1" applyFill="1" applyBorder="1" applyAlignment="1" applyProtection="1">
      <alignment horizontal="center"/>
      <protection hidden="1" locked="0"/>
    </xf>
    <xf numFmtId="0" fontId="0" fillId="19" borderId="17" xfId="0" applyNumberFormat="1" applyFont="1" applyFill="1" applyBorder="1" applyAlignment="1" applyProtection="1">
      <alignment horizontal="center"/>
      <protection hidden="1"/>
    </xf>
    <xf numFmtId="0" fontId="5" fillId="19" borderId="17" xfId="0" applyNumberFormat="1" applyFont="1" applyFill="1" applyBorder="1" applyAlignment="1" applyProtection="1">
      <alignment horizontal="center"/>
      <protection/>
    </xf>
    <xf numFmtId="0" fontId="5" fillId="19" borderId="20" xfId="0" applyNumberFormat="1" applyFont="1" applyFill="1" applyBorder="1" applyAlignment="1" applyProtection="1">
      <alignment horizontal="center"/>
      <protection/>
    </xf>
    <xf numFmtId="0" fontId="5" fillId="19" borderId="28" xfId="0" applyNumberFormat="1" applyFont="1" applyFill="1" applyBorder="1" applyAlignment="1" applyProtection="1">
      <alignment horizontal="center"/>
      <protection hidden="1"/>
    </xf>
    <xf numFmtId="0" fontId="1" fillId="24" borderId="16" xfId="0" applyNumberFormat="1" applyFont="1" applyFill="1" applyBorder="1" applyAlignment="1" applyProtection="1">
      <alignment horizontal="left"/>
      <protection hidden="1"/>
    </xf>
    <xf numFmtId="0" fontId="5" fillId="11" borderId="29" xfId="0" applyFont="1" applyFill="1" applyBorder="1" applyAlignment="1" applyProtection="1">
      <alignment horizontal="center"/>
      <protection hidden="1" locked="0"/>
    </xf>
    <xf numFmtId="0" fontId="0" fillId="26" borderId="16" xfId="0" applyNumberFormat="1" applyFont="1" applyFill="1" applyBorder="1" applyAlignment="1" applyProtection="1">
      <alignment horizontal="center"/>
      <protection hidden="1" locked="0"/>
    </xf>
    <xf numFmtId="0" fontId="5" fillId="26" borderId="17" xfId="0" applyNumberFormat="1" applyFont="1" applyFill="1" applyBorder="1" applyAlignment="1" applyProtection="1">
      <alignment horizontal="center"/>
      <protection hidden="1" locked="0"/>
    </xf>
    <xf numFmtId="0" fontId="0" fillId="26" borderId="17" xfId="0" applyNumberFormat="1" applyFont="1" applyFill="1" applyBorder="1" applyAlignment="1" applyProtection="1">
      <alignment horizontal="center"/>
      <protection hidden="1" locked="0"/>
    </xf>
    <xf numFmtId="0" fontId="0" fillId="16" borderId="17" xfId="0" applyNumberFormat="1" applyFont="1" applyFill="1" applyBorder="1" applyAlignment="1" applyProtection="1">
      <alignment horizontal="center"/>
      <protection hidden="1"/>
    </xf>
    <xf numFmtId="0" fontId="5" fillId="16" borderId="17" xfId="0" applyNumberFormat="1" applyFont="1" applyFill="1" applyBorder="1" applyAlignment="1" applyProtection="1">
      <alignment horizontal="center"/>
      <protection/>
    </xf>
    <xf numFmtId="0" fontId="5" fillId="16" borderId="20" xfId="0" applyNumberFormat="1" applyFont="1" applyFill="1" applyBorder="1" applyAlignment="1" applyProtection="1">
      <alignment horizontal="center"/>
      <protection/>
    </xf>
    <xf numFmtId="0" fontId="5" fillId="24" borderId="20" xfId="0" applyNumberFormat="1" applyFont="1" applyFill="1" applyBorder="1" applyAlignment="1" applyProtection="1">
      <alignment horizontal="center"/>
      <protection locked="0"/>
    </xf>
    <xf numFmtId="0" fontId="5" fillId="24" borderId="17" xfId="0" applyNumberFormat="1" applyFont="1" applyFill="1" applyBorder="1" applyAlignment="1" applyProtection="1">
      <alignment horizontal="center"/>
      <protection locked="0"/>
    </xf>
    <xf numFmtId="0" fontId="0" fillId="25" borderId="26" xfId="0" applyNumberFormat="1" applyFont="1" applyFill="1" applyBorder="1" applyAlignment="1" applyProtection="1">
      <alignment horizontal="center"/>
      <protection hidden="1" locked="0"/>
    </xf>
    <xf numFmtId="0" fontId="5" fillId="26" borderId="20" xfId="0" applyNumberFormat="1" applyFont="1" applyFill="1" applyBorder="1" applyAlignment="1" applyProtection="1">
      <alignment horizontal="center"/>
      <protection locked="0"/>
    </xf>
    <xf numFmtId="0" fontId="5" fillId="26" borderId="17" xfId="0" applyNumberFormat="1" applyFont="1" applyFill="1" applyBorder="1" applyAlignment="1" applyProtection="1">
      <alignment horizontal="center"/>
      <protection locked="0"/>
    </xf>
    <xf numFmtId="0" fontId="0" fillId="26" borderId="20" xfId="0" applyNumberFormat="1" applyFont="1" applyFill="1" applyBorder="1" applyAlignment="1" applyProtection="1">
      <alignment horizontal="center"/>
      <protection hidden="1" locked="0"/>
    </xf>
    <xf numFmtId="0" fontId="5" fillId="25" borderId="17" xfId="0" applyNumberFormat="1" applyFont="1" applyFill="1" applyBorder="1" applyAlignment="1" applyProtection="1">
      <alignment horizontal="center"/>
      <protection hidden="1" locked="0"/>
    </xf>
    <xf numFmtId="0" fontId="5" fillId="25" borderId="20" xfId="0" applyNumberFormat="1" applyFont="1" applyFill="1" applyBorder="1" applyAlignment="1" applyProtection="1">
      <alignment horizontal="center"/>
      <protection hidden="1" locked="0"/>
    </xf>
    <xf numFmtId="0" fontId="1" fillId="0" borderId="31" xfId="0" applyFont="1" applyFill="1" applyBorder="1" applyAlignment="1" applyProtection="1">
      <alignment horizontal="left"/>
      <protection hidden="1" locked="0"/>
    </xf>
    <xf numFmtId="0" fontId="0" fillId="24" borderId="31" xfId="0" applyNumberFormat="1" applyFont="1" applyFill="1" applyBorder="1" applyAlignment="1" applyProtection="1">
      <alignment horizontal="center" vertical="top"/>
      <protection hidden="1" locked="0"/>
    </xf>
    <xf numFmtId="0" fontId="5" fillId="24" borderId="32" xfId="0" applyNumberFormat="1" applyFont="1" applyFill="1" applyBorder="1" applyAlignment="1" applyProtection="1">
      <alignment horizontal="center"/>
      <protection hidden="1" locked="0"/>
    </xf>
    <xf numFmtId="0" fontId="5" fillId="24" borderId="33" xfId="0" applyNumberFormat="1" applyFont="1" applyFill="1" applyBorder="1" applyAlignment="1" applyProtection="1">
      <alignment horizontal="center"/>
      <protection hidden="1" locked="0"/>
    </xf>
    <xf numFmtId="0" fontId="0" fillId="24" borderId="33" xfId="0" applyNumberFormat="1" applyFont="1" applyFill="1" applyBorder="1" applyAlignment="1" applyProtection="1">
      <alignment horizontal="center"/>
      <protection hidden="1" locked="0"/>
    </xf>
    <xf numFmtId="0" fontId="5" fillId="24" borderId="33" xfId="0" applyNumberFormat="1" applyFont="1" applyFill="1" applyBorder="1" applyAlignment="1" applyProtection="1">
      <alignment horizontal="center"/>
      <protection locked="0"/>
    </xf>
    <xf numFmtId="0" fontId="5" fillId="24" borderId="32" xfId="0" applyNumberFormat="1" applyFont="1" applyFill="1" applyBorder="1" applyAlignment="1" applyProtection="1">
      <alignment horizontal="center"/>
      <protection locked="0"/>
    </xf>
    <xf numFmtId="0" fontId="5" fillId="25" borderId="33" xfId="0" applyNumberFormat="1" applyFont="1" applyFill="1" applyBorder="1" applyAlignment="1" applyProtection="1">
      <alignment horizontal="center"/>
      <protection hidden="1" locked="0"/>
    </xf>
    <xf numFmtId="0" fontId="5" fillId="25" borderId="34" xfId="0" applyNumberFormat="1" applyFont="1" applyFill="1" applyBorder="1" applyAlignment="1" applyProtection="1">
      <alignment horizontal="center"/>
      <protection hidden="1" locked="0"/>
    </xf>
    <xf numFmtId="0" fontId="1" fillId="24" borderId="31" xfId="0" applyNumberFormat="1" applyFont="1" applyFill="1" applyBorder="1" applyAlignment="1" applyProtection="1">
      <alignment horizontal="left"/>
      <protection hidden="1"/>
    </xf>
    <xf numFmtId="0" fontId="5" fillId="4" borderId="35" xfId="0" applyFont="1" applyFill="1" applyBorder="1" applyAlignment="1" applyProtection="1">
      <alignment horizontal="center"/>
      <protection hidden="1"/>
    </xf>
    <xf numFmtId="165" fontId="6" fillId="4" borderId="36" xfId="0" applyNumberFormat="1" applyFont="1" applyFill="1" applyBorder="1" applyAlignment="1" applyProtection="1">
      <alignment horizontal="center"/>
      <protection hidden="1"/>
    </xf>
    <xf numFmtId="0" fontId="5" fillId="11" borderId="35" xfId="0" applyFont="1" applyFill="1" applyBorder="1" applyAlignment="1" applyProtection="1">
      <alignment horizontal="center"/>
      <protection hidden="1" locked="0"/>
    </xf>
    <xf numFmtId="0" fontId="1" fillId="24" borderId="37" xfId="0" applyFont="1" applyFill="1" applyBorder="1" applyAlignment="1" applyProtection="1">
      <alignment horizontal="left"/>
      <protection hidden="1"/>
    </xf>
    <xf numFmtId="0" fontId="0" fillId="24" borderId="38" xfId="0" applyFill="1" applyBorder="1" applyAlignment="1" applyProtection="1">
      <alignment/>
      <protection/>
    </xf>
    <xf numFmtId="0" fontId="0" fillId="24" borderId="39" xfId="0" applyFill="1" applyBorder="1" applyAlignment="1" applyProtection="1">
      <alignment/>
      <protection/>
    </xf>
    <xf numFmtId="0" fontId="5" fillId="11" borderId="23" xfId="0" applyFont="1" applyFill="1" applyBorder="1" applyAlignment="1" applyProtection="1">
      <alignment horizontal="center"/>
      <protection hidden="1" locked="0"/>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164" fontId="0" fillId="0" borderId="0" xfId="0" applyNumberFormat="1" applyFill="1" applyBorder="1" applyAlignment="1" applyProtection="1">
      <alignment horizontal="center"/>
      <protection hidden="1"/>
    </xf>
    <xf numFmtId="0" fontId="0" fillId="19" borderId="40" xfId="0" applyFill="1" applyBorder="1" applyAlignment="1" applyProtection="1">
      <alignment horizontal="center"/>
      <protection hidden="1"/>
    </xf>
    <xf numFmtId="164" fontId="0" fillId="19" borderId="41" xfId="0" applyNumberFormat="1" applyFill="1" applyBorder="1" applyAlignment="1" applyProtection="1">
      <alignment horizontal="center"/>
      <protection hidden="1"/>
    </xf>
    <xf numFmtId="0" fontId="0" fillId="19" borderId="41" xfId="0" applyFill="1" applyBorder="1" applyAlignment="1" applyProtection="1">
      <alignment horizontal="center"/>
      <protection hidden="1"/>
    </xf>
    <xf numFmtId="0" fontId="0" fillId="19" borderId="42" xfId="0" applyFill="1" applyBorder="1" applyAlignment="1" applyProtection="1">
      <alignment horizontal="center"/>
      <protection hidden="1"/>
    </xf>
    <xf numFmtId="164" fontId="0" fillId="0" borderId="0" xfId="0" applyNumberFormat="1" applyFill="1" applyBorder="1" applyAlignment="1" applyProtection="1">
      <alignment/>
      <protection hidden="1"/>
    </xf>
    <xf numFmtId="0" fontId="0" fillId="0" borderId="0" xfId="0"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Border="1" applyAlignment="1" applyProtection="1">
      <alignment horizontal="center"/>
      <protection hidden="1"/>
    </xf>
    <xf numFmtId="0" fontId="8" fillId="0" borderId="0" xfId="0" applyFont="1" applyFill="1" applyBorder="1" applyAlignment="1" applyProtection="1">
      <alignment/>
      <protection hidden="1"/>
    </xf>
    <xf numFmtId="0" fontId="9" fillId="0" borderId="43" xfId="0" applyFont="1" applyFill="1" applyBorder="1" applyAlignment="1" applyProtection="1">
      <alignment horizontal="center"/>
      <protection hidden="1"/>
    </xf>
    <xf numFmtId="164" fontId="8" fillId="0" borderId="0" xfId="0" applyNumberFormat="1" applyFont="1" applyFill="1" applyAlignment="1" applyProtection="1">
      <alignment horizontal="center"/>
      <protection hidden="1"/>
    </xf>
    <xf numFmtId="164" fontId="8" fillId="0" borderId="0" xfId="0" applyNumberFormat="1" applyFont="1" applyFill="1" applyBorder="1" applyAlignment="1" applyProtection="1">
      <alignment horizontal="center"/>
      <protection hidden="1"/>
    </xf>
    <xf numFmtId="0" fontId="10" fillId="0" borderId="0" xfId="0" applyFont="1" applyFill="1" applyAlignment="1" applyProtection="1">
      <alignment horizontal="center"/>
      <protection hidden="1"/>
    </xf>
    <xf numFmtId="0" fontId="0" fillId="0" borderId="0" xfId="0" applyAlignment="1" applyProtection="1">
      <alignment/>
      <protection hidden="1"/>
    </xf>
    <xf numFmtId="0" fontId="0" fillId="0" borderId="0" xfId="0" applyFill="1" applyAlignment="1" applyProtection="1">
      <alignment/>
      <protection hidden="1"/>
    </xf>
    <xf numFmtId="49" fontId="0" fillId="4" borderId="13" xfId="0" applyNumberFormat="1" applyFill="1" applyBorder="1" applyAlignment="1" applyProtection="1">
      <alignment horizontal="center"/>
      <protection/>
    </xf>
    <xf numFmtId="0" fontId="4" fillId="0" borderId="0" xfId="0" applyFont="1" applyFill="1" applyAlignment="1" applyProtection="1">
      <alignment/>
      <protection hidden="1"/>
    </xf>
    <xf numFmtId="0" fontId="4" fillId="19" borderId="44" xfId="0" applyFont="1" applyFill="1" applyBorder="1" applyAlignment="1" applyProtection="1">
      <alignment horizontal="center"/>
      <protection hidden="1"/>
    </xf>
    <xf numFmtId="0" fontId="4" fillId="19" borderId="10" xfId="0" applyFont="1" applyFill="1" applyBorder="1" applyAlignment="1" applyProtection="1">
      <alignment horizontal="center"/>
      <protection hidden="1"/>
    </xf>
    <xf numFmtId="0" fontId="4" fillId="19" borderId="45"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46" xfId="0" applyFont="1" applyFill="1" applyBorder="1" applyAlignment="1" applyProtection="1">
      <alignment/>
      <protection hidden="1"/>
    </xf>
    <xf numFmtId="0" fontId="0" fillId="4" borderId="22" xfId="0" applyFill="1" applyBorder="1" applyAlignment="1" applyProtection="1">
      <alignment horizontal="center"/>
      <protection hidden="1"/>
    </xf>
    <xf numFmtId="0" fontId="0" fillId="17" borderId="23" xfId="0" applyFill="1" applyBorder="1" applyAlignment="1" applyProtection="1">
      <alignment/>
      <protection hidden="1" locked="0"/>
    </xf>
    <xf numFmtId="0" fontId="0" fillId="19" borderId="24" xfId="0" applyFill="1" applyBorder="1" applyAlignment="1" applyProtection="1">
      <alignment horizontal="center"/>
      <protection hidden="1"/>
    </xf>
    <xf numFmtId="0" fontId="0" fillId="0" borderId="0" xfId="0" applyNumberFormat="1" applyFill="1" applyBorder="1" applyAlignment="1" applyProtection="1">
      <alignment horizontal="left"/>
      <protection hidden="1"/>
    </xf>
    <xf numFmtId="49" fontId="0" fillId="0" borderId="0" xfId="0" applyNumberFormat="1" applyFill="1" applyBorder="1" applyAlignment="1" applyProtection="1">
      <alignment horizontal="center"/>
      <protection/>
    </xf>
    <xf numFmtId="49" fontId="12" fillId="0" borderId="0" xfId="0" applyNumberFormat="1" applyFont="1" applyFill="1" applyAlignment="1" applyProtection="1">
      <alignment horizontal="right"/>
      <protection hidden="1"/>
    </xf>
    <xf numFmtId="0" fontId="8" fillId="0" borderId="47" xfId="0" applyFont="1" applyFill="1" applyBorder="1" applyAlignment="1" applyProtection="1">
      <alignment/>
      <protection hidden="1"/>
    </xf>
    <xf numFmtId="0" fontId="0" fillId="24" borderId="11" xfId="0" applyNumberFormat="1" applyFill="1" applyBorder="1" applyAlignment="1" applyProtection="1">
      <alignment horizontal="left"/>
      <protection hidden="1"/>
    </xf>
    <xf numFmtId="0" fontId="0" fillId="4" borderId="16" xfId="0" applyFill="1" applyBorder="1" applyAlignment="1" applyProtection="1">
      <alignment horizontal="center"/>
      <protection hidden="1"/>
    </xf>
    <xf numFmtId="0" fontId="0" fillId="17" borderId="35" xfId="0" applyFill="1" applyBorder="1" applyAlignment="1" applyProtection="1">
      <alignment/>
      <protection hidden="1" locked="0"/>
    </xf>
    <xf numFmtId="0" fontId="0" fillId="19" borderId="30" xfId="0" applyFill="1" applyBorder="1" applyAlignment="1" applyProtection="1">
      <alignment horizontal="center"/>
      <protection hidden="1"/>
    </xf>
    <xf numFmtId="0" fontId="8" fillId="0" borderId="48" xfId="0" applyFont="1" applyFill="1" applyBorder="1" applyAlignment="1" applyProtection="1">
      <alignment/>
      <protection hidden="1"/>
    </xf>
    <xf numFmtId="0" fontId="0" fillId="24" borderId="37" xfId="0" applyNumberFormat="1" applyFill="1" applyBorder="1" applyAlignment="1" applyProtection="1">
      <alignment horizontal="left"/>
      <protection hidden="1"/>
    </xf>
    <xf numFmtId="0" fontId="0" fillId="17" borderId="49" xfId="0" applyFill="1" applyBorder="1" applyAlignment="1" applyProtection="1">
      <alignment/>
      <protection hidden="1" locked="0"/>
    </xf>
    <xf numFmtId="49" fontId="12" fillId="0" borderId="0" xfId="0" applyNumberFormat="1" applyFont="1" applyFill="1" applyBorder="1" applyAlignment="1" applyProtection="1">
      <alignment vertical="top"/>
      <protection hidden="1"/>
    </xf>
    <xf numFmtId="0" fontId="8" fillId="0" borderId="50" xfId="0" applyFont="1" applyFill="1" applyBorder="1" applyAlignment="1" applyProtection="1">
      <alignment/>
      <protection hidden="1"/>
    </xf>
    <xf numFmtId="49" fontId="12" fillId="0" borderId="0" xfId="0" applyNumberFormat="1" applyFont="1" applyFill="1" applyAlignment="1" applyProtection="1">
      <alignment horizontal="right" vertical="top"/>
      <protection hidden="1"/>
    </xf>
    <xf numFmtId="0" fontId="0" fillId="4" borderId="31" xfId="0" applyFill="1" applyBorder="1" applyAlignment="1" applyProtection="1">
      <alignment horizontal="center"/>
      <protection hidden="1"/>
    </xf>
    <xf numFmtId="0" fontId="0" fillId="19" borderId="36" xfId="0" applyFill="1" applyBorder="1" applyAlignment="1" applyProtection="1">
      <alignment horizontal="center"/>
      <protection hidden="1"/>
    </xf>
    <xf numFmtId="49" fontId="5" fillId="4" borderId="51"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left" vertical="top"/>
      <protection hidden="1"/>
    </xf>
    <xf numFmtId="0" fontId="0" fillId="0" borderId="0" xfId="0" applyFill="1" applyAlignment="1" applyProtection="1">
      <alignment/>
      <protection/>
    </xf>
    <xf numFmtId="0" fontId="8" fillId="0" borderId="0" xfId="0" applyFont="1" applyFill="1" applyBorder="1" applyAlignment="1" applyProtection="1">
      <alignment horizontal="left"/>
      <protection hidden="1"/>
    </xf>
    <xf numFmtId="1" fontId="0" fillId="0" borderId="0" xfId="0" applyNumberFormat="1" applyFill="1" applyBorder="1" applyAlignment="1" applyProtection="1">
      <alignment horizontal="center"/>
      <protection/>
    </xf>
    <xf numFmtId="0" fontId="0" fillId="0" borderId="0" xfId="0" applyNumberFormat="1" applyFill="1" applyBorder="1" applyAlignment="1" applyProtection="1">
      <alignment horizontal="center"/>
      <protection/>
    </xf>
    <xf numFmtId="49" fontId="12" fillId="0" borderId="0" xfId="0" applyNumberFormat="1" applyFont="1" applyFill="1" applyBorder="1" applyAlignment="1" applyProtection="1">
      <alignment horizontal="right" vertical="top"/>
      <protection hidden="1"/>
    </xf>
    <xf numFmtId="0" fontId="9" fillId="0" borderId="52" xfId="0" applyFont="1" applyFill="1" applyBorder="1" applyAlignment="1" applyProtection="1">
      <alignment horizontal="center"/>
      <protection hidden="1"/>
    </xf>
    <xf numFmtId="0" fontId="9" fillId="0" borderId="52" xfId="0" applyFont="1" applyFill="1" applyBorder="1" applyAlignment="1" applyProtection="1">
      <alignment/>
      <protection hidden="1"/>
    </xf>
    <xf numFmtId="0" fontId="12" fillId="0" borderId="52"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0" fillId="0" borderId="0" xfId="0" applyFill="1" applyBorder="1" applyAlignment="1" applyProtection="1">
      <alignment/>
      <protection/>
    </xf>
    <xf numFmtId="0" fontId="8" fillId="0" borderId="0" xfId="0" applyFont="1" applyFill="1" applyBorder="1" applyAlignment="1" applyProtection="1">
      <alignment/>
      <protection/>
    </xf>
    <xf numFmtId="1" fontId="0" fillId="0" borderId="0" xfId="0" applyNumberFormat="1" applyFill="1" applyBorder="1" applyAlignment="1" applyProtection="1">
      <alignment horizontal="center"/>
      <protection hidden="1"/>
    </xf>
    <xf numFmtId="164" fontId="0" fillId="0" borderId="0" xfId="0" applyNumberFormat="1" applyFill="1" applyAlignment="1" applyProtection="1">
      <alignment horizontal="center"/>
      <protection hidden="1"/>
    </xf>
    <xf numFmtId="0" fontId="5" fillId="0" borderId="0" xfId="0" applyNumberFormat="1" applyFont="1" applyFill="1" applyBorder="1" applyAlignment="1" applyProtection="1">
      <alignment horizontal="left"/>
      <protection hidden="1"/>
    </xf>
    <xf numFmtId="1" fontId="5" fillId="0" borderId="0" xfId="0" applyNumberFormat="1" applyFont="1" applyFill="1" applyBorder="1" applyAlignment="1" applyProtection="1">
      <alignment horizontal="center"/>
      <protection hidden="1"/>
    </xf>
    <xf numFmtId="49" fontId="5" fillId="0" borderId="0" xfId="0" applyNumberFormat="1" applyFont="1" applyFill="1" applyBorder="1" applyAlignment="1" applyProtection="1">
      <alignment horizontal="center"/>
      <protection/>
    </xf>
    <xf numFmtId="0" fontId="10" fillId="0" borderId="0" xfId="0" applyFont="1" applyFill="1" applyBorder="1" applyAlignment="1" applyProtection="1">
      <alignment/>
      <protection/>
    </xf>
    <xf numFmtId="0" fontId="13" fillId="0" borderId="0" xfId="0" applyFont="1" applyFill="1" applyAlignment="1" applyProtection="1">
      <alignment horizontal="center"/>
      <protection hidden="1"/>
    </xf>
    <xf numFmtId="164" fontId="5" fillId="0" borderId="0" xfId="0" applyNumberFormat="1" applyFont="1" applyFill="1" applyBorder="1" applyAlignment="1" applyProtection="1">
      <alignment horizontal="center"/>
      <protection hidden="1"/>
    </xf>
    <xf numFmtId="0" fontId="14" fillId="0" borderId="0" xfId="0" applyFont="1" applyFill="1" applyBorder="1" applyAlignment="1" applyProtection="1">
      <alignment/>
      <protection/>
    </xf>
    <xf numFmtId="0" fontId="0" fillId="0" borderId="0" xfId="0" applyFill="1" applyBorder="1" applyAlignment="1" applyProtection="1">
      <alignment/>
      <protection/>
    </xf>
    <xf numFmtId="0" fontId="10"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49" fontId="15" fillId="0" borderId="0" xfId="0" applyNumberFormat="1" applyFont="1" applyAlignment="1" applyProtection="1">
      <alignment horizontal="right" vertical="top"/>
      <protection hidden="1"/>
    </xf>
    <xf numFmtId="164" fontId="0" fillId="0" borderId="0" xfId="0" applyNumberFormat="1" applyAlignment="1" applyProtection="1">
      <alignment horizontal="center"/>
      <protection hidden="1"/>
    </xf>
    <xf numFmtId="0" fontId="15" fillId="19" borderId="41" xfId="0" applyFont="1" applyFill="1" applyBorder="1" applyAlignment="1" applyProtection="1">
      <alignment horizontal="center"/>
      <protection hidden="1"/>
    </xf>
    <xf numFmtId="164" fontId="0" fillId="19" borderId="42" xfId="0" applyNumberFormat="1" applyFill="1" applyBorder="1" applyAlignment="1" applyProtection="1">
      <alignment/>
      <protection hidden="1"/>
    </xf>
    <xf numFmtId="0" fontId="9" fillId="0" borderId="0" xfId="0" applyFont="1" applyFill="1" applyAlignment="1" applyProtection="1">
      <alignment/>
      <protection hidden="1"/>
    </xf>
    <xf numFmtId="0" fontId="9" fillId="0" borderId="43" xfId="0" applyFont="1" applyFill="1" applyBorder="1" applyAlignment="1" applyProtection="1">
      <alignment/>
      <protection hidden="1"/>
    </xf>
    <xf numFmtId="0" fontId="12" fillId="0" borderId="0" xfId="0" applyFont="1" applyFill="1" applyAlignment="1" applyProtection="1">
      <alignment/>
      <protection hidden="1"/>
    </xf>
    <xf numFmtId="49" fontId="10" fillId="0" borderId="0" xfId="0" applyNumberFormat="1" applyFont="1" applyFill="1" applyAlignment="1" applyProtection="1">
      <alignment horizontal="center"/>
      <protection hidden="1"/>
    </xf>
    <xf numFmtId="0" fontId="4" fillId="0" borderId="0" xfId="0" applyFont="1" applyFill="1" applyBorder="1" applyAlignment="1" applyProtection="1">
      <alignment/>
      <protection hidden="1"/>
    </xf>
    <xf numFmtId="0" fontId="11" fillId="0" borderId="0" xfId="0" applyFont="1" applyFill="1" applyAlignment="1" applyProtection="1">
      <alignment/>
      <protection hidden="1"/>
    </xf>
    <xf numFmtId="0" fontId="5" fillId="24" borderId="11" xfId="0" applyNumberFormat="1" applyFont="1" applyFill="1" applyBorder="1" applyAlignment="1" applyProtection="1">
      <alignment horizontal="left"/>
      <protection hidden="1" locked="0"/>
    </xf>
    <xf numFmtId="0" fontId="5" fillId="0" borderId="0" xfId="0" applyFont="1" applyFill="1" applyBorder="1" applyAlignment="1" applyProtection="1">
      <alignment/>
      <protection hidden="1" locked="0"/>
    </xf>
    <xf numFmtId="1" fontId="8" fillId="0" borderId="53" xfId="0" applyNumberFormat="1" applyFont="1" applyFill="1" applyBorder="1" applyAlignment="1" applyProtection="1">
      <alignment horizontal="center"/>
      <protection hidden="1"/>
    </xf>
    <xf numFmtId="0" fontId="8" fillId="0" borderId="54" xfId="0" applyFont="1" applyFill="1" applyBorder="1" applyAlignment="1" applyProtection="1">
      <alignment/>
      <protection hidden="1"/>
    </xf>
    <xf numFmtId="0" fontId="11" fillId="0" borderId="55" xfId="0" applyFont="1" applyFill="1" applyBorder="1" applyAlignment="1" applyProtection="1">
      <alignment/>
      <protection hidden="1"/>
    </xf>
    <xf numFmtId="0" fontId="5" fillId="24" borderId="37" xfId="0" applyNumberFormat="1" applyFont="1" applyFill="1" applyBorder="1" applyAlignment="1" applyProtection="1">
      <alignment horizontal="left"/>
      <protection hidden="1" locked="0"/>
    </xf>
    <xf numFmtId="1" fontId="0" fillId="24" borderId="24" xfId="0" applyNumberFormat="1" applyFill="1" applyBorder="1" applyAlignment="1" applyProtection="1">
      <alignment horizontal="center"/>
      <protection hidden="1" locked="0"/>
    </xf>
    <xf numFmtId="0" fontId="8" fillId="0" borderId="55" xfId="0" applyFont="1" applyFill="1" applyBorder="1" applyAlignment="1" applyProtection="1">
      <alignment/>
      <protection hidden="1"/>
    </xf>
    <xf numFmtId="0" fontId="0" fillId="4" borderId="51" xfId="0" applyNumberFormat="1" applyFill="1" applyBorder="1" applyAlignment="1" applyProtection="1">
      <alignment horizontal="center"/>
      <protection locked="0"/>
    </xf>
    <xf numFmtId="1" fontId="8" fillId="0" borderId="0" xfId="0" applyNumberFormat="1" applyFont="1" applyFill="1" applyBorder="1" applyAlignment="1" applyProtection="1">
      <alignment horizontal="center"/>
      <protection hidden="1"/>
    </xf>
    <xf numFmtId="0" fontId="11" fillId="0" borderId="47" xfId="0" applyFont="1" applyFill="1" applyBorder="1" applyAlignment="1" applyProtection="1">
      <alignment/>
      <protection hidden="1"/>
    </xf>
    <xf numFmtId="0" fontId="5" fillId="26" borderId="11" xfId="0" applyNumberFormat="1" applyFont="1" applyFill="1" applyBorder="1" applyAlignment="1" applyProtection="1">
      <alignment horizontal="left"/>
      <protection hidden="1" locked="0"/>
    </xf>
    <xf numFmtId="1" fontId="0" fillId="24" borderId="36" xfId="0" applyNumberFormat="1" applyFill="1" applyBorder="1" applyAlignment="1" applyProtection="1">
      <alignment horizontal="center"/>
      <protection hidden="1" locked="0"/>
    </xf>
    <xf numFmtId="0" fontId="8" fillId="0" borderId="54" xfId="0" applyFont="1" applyFill="1" applyBorder="1" applyAlignment="1" applyProtection="1">
      <alignment horizontal="center"/>
      <protection hidden="1"/>
    </xf>
    <xf numFmtId="0" fontId="8" fillId="0" borderId="50" xfId="0" applyFont="1" applyFill="1" applyBorder="1" applyAlignment="1" applyProtection="1">
      <alignment horizontal="center"/>
      <protection hidden="1"/>
    </xf>
    <xf numFmtId="0" fontId="8" fillId="0" borderId="56" xfId="0" applyFont="1" applyFill="1" applyBorder="1" applyAlignment="1" applyProtection="1">
      <alignment horizontal="center"/>
      <protection hidden="1"/>
    </xf>
    <xf numFmtId="0" fontId="5" fillId="26" borderId="37" xfId="0" applyNumberFormat="1" applyFont="1" applyFill="1" applyBorder="1" applyAlignment="1" applyProtection="1">
      <alignment horizontal="left"/>
      <protection hidden="1" locked="0"/>
    </xf>
    <xf numFmtId="49" fontId="0" fillId="4" borderId="51" xfId="0" applyNumberFormat="1" applyFill="1" applyBorder="1" applyAlignment="1" applyProtection="1">
      <alignment horizontal="center"/>
      <protection locked="0"/>
    </xf>
    <xf numFmtId="49" fontId="0" fillId="0" borderId="51" xfId="0" applyNumberFormat="1" applyFill="1" applyBorder="1" applyAlignment="1" applyProtection="1">
      <alignment horizontal="center"/>
      <protection locked="0"/>
    </xf>
    <xf numFmtId="49" fontId="12" fillId="0" borderId="0" xfId="0" applyNumberFormat="1" applyFont="1" applyFill="1" applyAlignment="1" applyProtection="1">
      <alignment vertical="top"/>
      <protection hidden="1"/>
    </xf>
    <xf numFmtId="0" fontId="8" fillId="0" borderId="47" xfId="0" applyFont="1" applyFill="1" applyBorder="1" applyAlignment="1" applyProtection="1">
      <alignment horizontal="center"/>
      <protection hidden="1"/>
    </xf>
    <xf numFmtId="0" fontId="8" fillId="0" borderId="57" xfId="0" applyFont="1" applyFill="1" applyBorder="1" applyAlignment="1" applyProtection="1">
      <alignment/>
      <protection hidden="1"/>
    </xf>
    <xf numFmtId="0" fontId="0" fillId="4" borderId="58" xfId="0" applyFill="1" applyBorder="1" applyAlignment="1" applyProtection="1">
      <alignment horizontal="center"/>
      <protection hidden="1"/>
    </xf>
    <xf numFmtId="0" fontId="0" fillId="4" borderId="59" xfId="0" applyFill="1" applyBorder="1" applyAlignment="1" applyProtection="1">
      <alignment horizontal="center"/>
      <protection hidden="1"/>
    </xf>
    <xf numFmtId="0" fontId="0" fillId="17" borderId="29" xfId="0" applyFill="1" applyBorder="1" applyAlignment="1" applyProtection="1">
      <alignment/>
      <protection hidden="1" locked="0"/>
    </xf>
    <xf numFmtId="0" fontId="0" fillId="4" borderId="44" xfId="0" applyFill="1" applyBorder="1" applyAlignment="1" applyProtection="1">
      <alignment horizontal="center"/>
      <protection hidden="1"/>
    </xf>
    <xf numFmtId="0" fontId="11" fillId="0" borderId="0" xfId="0" applyFont="1" applyFill="1" applyBorder="1" applyAlignment="1" applyProtection="1">
      <alignment/>
      <protection hidden="1"/>
    </xf>
    <xf numFmtId="0" fontId="0" fillId="0" borderId="0" xfId="0" applyFill="1" applyBorder="1" applyAlignment="1" applyProtection="1">
      <alignment/>
      <protection hidden="1"/>
    </xf>
    <xf numFmtId="0" fontId="8" fillId="0" borderId="0" xfId="0" applyFont="1" applyFill="1" applyAlignment="1" applyProtection="1">
      <alignment horizontal="left"/>
      <protection hidden="1"/>
    </xf>
    <xf numFmtId="0" fontId="16" fillId="0" borderId="0" xfId="0" applyFont="1" applyFill="1" applyBorder="1" applyAlignment="1" applyProtection="1">
      <alignment horizontal="center"/>
      <protection/>
    </xf>
    <xf numFmtId="0" fontId="8" fillId="0" borderId="0" xfId="0" applyFont="1" applyFill="1" applyAlignment="1" applyProtection="1">
      <alignment/>
      <protection/>
    </xf>
    <xf numFmtId="0" fontId="10" fillId="0" borderId="0" xfId="0" applyFont="1" applyFill="1" applyAlignment="1" applyProtection="1">
      <alignment/>
      <protection/>
    </xf>
    <xf numFmtId="0" fontId="12" fillId="0" borderId="0" xfId="0" applyFont="1" applyFill="1" applyAlignment="1" applyProtection="1">
      <alignment horizontal="center"/>
      <protection hidden="1"/>
    </xf>
    <xf numFmtId="0" fontId="8" fillId="0" borderId="60" xfId="0" applyFont="1" applyFill="1" applyBorder="1" applyAlignment="1" applyProtection="1">
      <alignment/>
      <protection hidden="1"/>
    </xf>
    <xf numFmtId="1" fontId="0" fillId="24" borderId="15" xfId="0" applyNumberFormat="1" applyFill="1" applyBorder="1" applyAlignment="1" applyProtection="1">
      <alignment horizontal="center"/>
      <protection hidden="1" locked="0"/>
    </xf>
    <xf numFmtId="0" fontId="10"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17" fillId="0" borderId="0" xfId="0" applyFont="1" applyFill="1" applyBorder="1" applyAlignment="1" applyProtection="1">
      <alignment/>
      <protection hidden="1"/>
    </xf>
    <xf numFmtId="1" fontId="0" fillId="24" borderId="61" xfId="0" applyNumberFormat="1" applyFill="1" applyBorder="1" applyAlignment="1" applyProtection="1">
      <alignment horizontal="center"/>
      <protection hidden="1" locked="0"/>
    </xf>
    <xf numFmtId="0" fontId="8" fillId="0" borderId="59" xfId="0" applyFont="1" applyFill="1" applyBorder="1" applyAlignment="1" applyProtection="1">
      <alignment/>
      <protection hidden="1"/>
    </xf>
    <xf numFmtId="0" fontId="17" fillId="0" borderId="60" xfId="0" applyFont="1" applyFill="1" applyBorder="1" applyAlignment="1" applyProtection="1">
      <alignment/>
      <protection hidden="1"/>
    </xf>
    <xf numFmtId="0" fontId="17" fillId="0" borderId="0" xfId="0" applyFont="1" applyFill="1" applyAlignment="1" applyProtection="1">
      <alignment/>
      <protection hidden="1"/>
    </xf>
    <xf numFmtId="0" fontId="8" fillId="0" borderId="62" xfId="0"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9" fillId="0" borderId="0" xfId="0" applyFont="1" applyFill="1" applyBorder="1" applyAlignment="1" applyProtection="1">
      <alignment/>
      <protection hidden="1"/>
    </xf>
    <xf numFmtId="14" fontId="0" fillId="0" borderId="0" xfId="0" applyNumberFormat="1" applyAlignment="1" applyProtection="1">
      <alignment/>
      <protection hidden="1"/>
    </xf>
    <xf numFmtId="0" fontId="0" fillId="19" borderId="63" xfId="0" applyFill="1" applyBorder="1" applyAlignment="1" applyProtection="1">
      <alignment horizontal="center"/>
      <protection hidden="1"/>
    </xf>
    <xf numFmtId="0" fontId="0" fillId="17" borderId="63" xfId="0" applyFill="1" applyBorder="1" applyAlignment="1" applyProtection="1">
      <alignment/>
      <protection hidden="1" locked="0"/>
    </xf>
    <xf numFmtId="0" fontId="0" fillId="17" borderId="20" xfId="0" applyFill="1" applyBorder="1" applyAlignment="1" applyProtection="1">
      <alignment/>
      <protection hidden="1" locked="0"/>
    </xf>
    <xf numFmtId="0" fontId="0" fillId="17" borderId="64" xfId="0" applyFill="1" applyBorder="1" applyAlignment="1" applyProtection="1">
      <alignment/>
      <protection hidden="1" locked="0"/>
    </xf>
    <xf numFmtId="0" fontId="0" fillId="4" borderId="13" xfId="0" applyFill="1" applyBorder="1" applyAlignment="1" applyProtection="1">
      <alignment horizontal="center"/>
      <protection hidden="1"/>
    </xf>
    <xf numFmtId="0" fontId="0" fillId="4" borderId="65" xfId="0" applyFill="1" applyBorder="1" applyAlignment="1" applyProtection="1">
      <alignment horizontal="center"/>
      <protection hidden="1"/>
    </xf>
    <xf numFmtId="0" fontId="0" fillId="4" borderId="51" xfId="0" applyFill="1" applyBorder="1" applyAlignment="1" applyProtection="1">
      <alignment horizontal="center"/>
      <protection hidden="1"/>
    </xf>
    <xf numFmtId="1" fontId="0" fillId="24" borderId="15" xfId="0" applyNumberFormat="1" applyFill="1" applyBorder="1" applyAlignment="1" applyProtection="1">
      <alignment horizontal="center"/>
      <protection locked="0"/>
    </xf>
    <xf numFmtId="1" fontId="0" fillId="24" borderId="39" xfId="0" applyNumberFormat="1" applyFill="1" applyBorder="1" applyAlignment="1" applyProtection="1">
      <alignment horizontal="center"/>
      <protection locked="0"/>
    </xf>
    <xf numFmtId="1" fontId="0" fillId="26" borderId="15" xfId="0" applyNumberFormat="1" applyFill="1" applyBorder="1" applyAlignment="1" applyProtection="1">
      <alignment horizontal="center"/>
      <protection locked="0"/>
    </xf>
    <xf numFmtId="1" fontId="0" fillId="26" borderId="39" xfId="0" applyNumberFormat="1" applyFill="1" applyBorder="1" applyAlignment="1" applyProtection="1">
      <alignment horizontal="center"/>
      <protection locked="0"/>
    </xf>
    <xf numFmtId="1" fontId="0" fillId="24" borderId="39" xfId="0" applyNumberFormat="1" applyFill="1" applyBorder="1" applyAlignment="1" applyProtection="1">
      <alignment horizontal="center"/>
      <protection hidden="1" locked="0"/>
    </xf>
    <xf numFmtId="164" fontId="0" fillId="19" borderId="66" xfId="0" applyNumberFormat="1" applyFill="1" applyBorder="1" applyAlignment="1" applyProtection="1">
      <alignment/>
      <protection hidden="1"/>
    </xf>
    <xf numFmtId="0" fontId="4" fillId="19" borderId="67" xfId="0" applyFont="1" applyFill="1" applyBorder="1" applyAlignment="1" applyProtection="1">
      <alignment horizontal="center"/>
      <protection hidden="1"/>
    </xf>
    <xf numFmtId="0" fontId="4" fillId="19" borderId="68" xfId="0" applyFont="1" applyFill="1" applyBorder="1" applyAlignment="1" applyProtection="1">
      <alignment horizontal="center"/>
      <protection hidden="1"/>
    </xf>
    <xf numFmtId="0" fontId="0" fillId="24" borderId="11" xfId="0" applyNumberFormat="1" applyFill="1" applyBorder="1" applyAlignment="1" applyProtection="1">
      <alignment horizontal="left"/>
      <protection hidden="1" locked="0"/>
    </xf>
    <xf numFmtId="49" fontId="0" fillId="0" borderId="0" xfId="0" applyNumberFormat="1" applyFill="1" applyBorder="1" applyAlignment="1" applyProtection="1">
      <alignment/>
      <protection locked="0"/>
    </xf>
    <xf numFmtId="0" fontId="0" fillId="4" borderId="69" xfId="0" applyFill="1" applyBorder="1" applyAlignment="1" applyProtection="1">
      <alignment horizontal="center"/>
      <protection hidden="1"/>
    </xf>
    <xf numFmtId="0" fontId="0" fillId="17" borderId="24" xfId="0" applyFill="1" applyBorder="1" applyAlignment="1" applyProtection="1">
      <alignment/>
      <protection hidden="1" locked="0"/>
    </xf>
    <xf numFmtId="0" fontId="0" fillId="24" borderId="37" xfId="0" applyNumberFormat="1" applyFill="1" applyBorder="1" applyAlignment="1" applyProtection="1">
      <alignment horizontal="left"/>
      <protection hidden="1" locked="0"/>
    </xf>
    <xf numFmtId="0" fontId="0" fillId="4" borderId="70" xfId="0" applyFill="1" applyBorder="1" applyAlignment="1" applyProtection="1">
      <alignment horizontal="center"/>
      <protection hidden="1"/>
    </xf>
    <xf numFmtId="0" fontId="0" fillId="17" borderId="30" xfId="0" applyFill="1" applyBorder="1" applyAlignment="1" applyProtection="1">
      <alignment/>
      <protection hidden="1" locked="0"/>
    </xf>
    <xf numFmtId="0" fontId="0" fillId="26" borderId="11" xfId="0" applyNumberFormat="1" applyFill="1" applyBorder="1" applyAlignment="1" applyProtection="1">
      <alignment horizontal="left"/>
      <protection hidden="1" locked="0"/>
    </xf>
    <xf numFmtId="0" fontId="0" fillId="26" borderId="37" xfId="0" applyNumberFormat="1" applyFill="1" applyBorder="1" applyAlignment="1" applyProtection="1">
      <alignment horizontal="left"/>
      <protection hidden="1" locked="0"/>
    </xf>
    <xf numFmtId="0" fontId="8" fillId="0" borderId="55" xfId="0" applyFont="1" applyFill="1" applyBorder="1" applyAlignment="1" applyProtection="1">
      <alignment horizontal="center"/>
      <protection hidden="1"/>
    </xf>
    <xf numFmtId="0" fontId="8" fillId="0" borderId="56" xfId="0" applyFont="1" applyFill="1" applyBorder="1" applyAlignment="1" applyProtection="1">
      <alignment/>
      <protection hidden="1"/>
    </xf>
    <xf numFmtId="0" fontId="0" fillId="4" borderId="71" xfId="0" applyFill="1" applyBorder="1" applyAlignment="1" applyProtection="1">
      <alignment horizontal="center"/>
      <protection hidden="1"/>
    </xf>
    <xf numFmtId="0" fontId="0" fillId="17" borderId="36" xfId="0" applyFill="1" applyBorder="1" applyAlignment="1" applyProtection="1">
      <alignment/>
      <protection hidden="1" locked="0"/>
    </xf>
    <xf numFmtId="0" fontId="0" fillId="4" borderId="72" xfId="0" applyFill="1" applyBorder="1" applyAlignment="1" applyProtection="1">
      <alignment horizontal="center"/>
      <protection hidden="1"/>
    </xf>
    <xf numFmtId="0" fontId="0" fillId="4" borderId="73" xfId="0" applyFill="1" applyBorder="1" applyAlignment="1" applyProtection="1">
      <alignment horizontal="center"/>
      <protection hidden="1"/>
    </xf>
    <xf numFmtId="0" fontId="0" fillId="4" borderId="74" xfId="0" applyFill="1" applyBorder="1" applyAlignment="1" applyProtection="1">
      <alignment horizontal="center"/>
      <protection hidden="1"/>
    </xf>
    <xf numFmtId="0" fontId="8" fillId="0" borderId="75" xfId="0" applyFont="1" applyFill="1" applyBorder="1" applyAlignment="1" applyProtection="1">
      <alignment/>
      <protection/>
    </xf>
    <xf numFmtId="0" fontId="8" fillId="0" borderId="75" xfId="0" applyFont="1" applyFill="1" applyBorder="1" applyAlignment="1" applyProtection="1">
      <alignment/>
      <protection hidden="1"/>
    </xf>
    <xf numFmtId="0" fontId="8" fillId="0" borderId="53" xfId="0" applyFont="1" applyFill="1" applyBorder="1" applyAlignment="1" applyProtection="1">
      <alignment/>
      <protection/>
    </xf>
    <xf numFmtId="0" fontId="8" fillId="0" borderId="75" xfId="0" applyFont="1" applyFill="1" applyBorder="1" applyAlignment="1" applyProtection="1">
      <alignment horizontal="center"/>
      <protection hidden="1"/>
    </xf>
    <xf numFmtId="0" fontId="9" fillId="0" borderId="0" xfId="0" applyFont="1" applyFill="1" applyAlignment="1" applyProtection="1">
      <alignment/>
      <protection hidden="1"/>
    </xf>
    <xf numFmtId="0" fontId="4" fillId="0" borderId="0" xfId="0" applyFont="1" applyFill="1" applyAlignment="1" applyProtection="1">
      <alignment horizontal="left"/>
      <protection hidden="1"/>
    </xf>
    <xf numFmtId="0" fontId="1" fillId="0" borderId="0" xfId="0" applyFont="1" applyFill="1" applyBorder="1" applyAlignment="1" applyProtection="1">
      <alignment/>
      <protection hidden="1"/>
    </xf>
    <xf numFmtId="1" fontId="0" fillId="0" borderId="0" xfId="0" applyNumberFormat="1" applyFill="1" applyBorder="1" applyAlignment="1" applyProtection="1">
      <alignment horizontal="center"/>
      <protection hidden="1" locked="0"/>
    </xf>
    <xf numFmtId="0" fontId="0" fillId="24" borderId="76" xfId="0" applyNumberFormat="1" applyFill="1" applyBorder="1" applyAlignment="1" applyProtection="1">
      <alignment horizontal="left"/>
      <protection hidden="1" locked="0"/>
    </xf>
    <xf numFmtId="0" fontId="0" fillId="26" borderId="11" xfId="0" applyNumberFormat="1" applyFill="1" applyBorder="1" applyAlignment="1" applyProtection="1">
      <alignment horizontal="left"/>
      <protection hidden="1"/>
    </xf>
    <xf numFmtId="1" fontId="0" fillId="26" borderId="15" xfId="0" applyNumberFormat="1" applyFill="1" applyBorder="1" applyAlignment="1" applyProtection="1">
      <alignment horizontal="center"/>
      <protection hidden="1" locked="0"/>
    </xf>
    <xf numFmtId="0" fontId="0" fillId="26" borderId="76" xfId="0" applyNumberFormat="1" applyFill="1" applyBorder="1" applyAlignment="1" applyProtection="1">
      <alignment horizontal="left"/>
      <protection hidden="1" locked="0"/>
    </xf>
    <xf numFmtId="1" fontId="0" fillId="26" borderId="61" xfId="0" applyNumberFormat="1" applyFill="1" applyBorder="1" applyAlignment="1" applyProtection="1">
      <alignment horizontal="center"/>
      <protection hidden="1" locked="0"/>
    </xf>
    <xf numFmtId="0" fontId="0" fillId="4" borderId="13" xfId="0" applyFill="1" applyBorder="1" applyAlignment="1" applyProtection="1">
      <alignment/>
      <protection locked="0"/>
    </xf>
    <xf numFmtId="0" fontId="0" fillId="4" borderId="77" xfId="0" applyFill="1" applyBorder="1" applyAlignment="1" applyProtection="1">
      <alignment/>
      <protection locked="0"/>
    </xf>
    <xf numFmtId="0" fontId="0" fillId="4" borderId="51" xfId="0" applyFill="1" applyBorder="1" applyAlignment="1" applyProtection="1">
      <alignment/>
      <protection locked="0"/>
    </xf>
    <xf numFmtId="0" fontId="0" fillId="4" borderId="23" xfId="0" applyFill="1" applyBorder="1" applyAlignment="1" applyProtection="1">
      <alignment/>
      <protection hidden="1"/>
    </xf>
    <xf numFmtId="0" fontId="0" fillId="4" borderId="35" xfId="0" applyFill="1" applyBorder="1" applyAlignment="1" applyProtection="1">
      <alignment/>
      <protection hidden="1"/>
    </xf>
    <xf numFmtId="0" fontId="4" fillId="19" borderId="78" xfId="0" applyFont="1" applyFill="1" applyBorder="1" applyAlignment="1" applyProtection="1">
      <alignment horizontal="center"/>
      <protection hidden="1"/>
    </xf>
    <xf numFmtId="0" fontId="4" fillId="19" borderId="79" xfId="0" applyFont="1" applyFill="1" applyBorder="1" applyAlignment="1" applyProtection="1">
      <alignment horizontal="center"/>
      <protection hidden="1"/>
    </xf>
    <xf numFmtId="0" fontId="0" fillId="0" borderId="0" xfId="0" applyAlignment="1">
      <alignment horizontal="center"/>
    </xf>
    <xf numFmtId="0" fontId="0" fillId="0" borderId="0" xfId="0" applyFill="1" applyAlignment="1">
      <alignment horizontal="center"/>
    </xf>
    <xf numFmtId="14" fontId="39" fillId="27" borderId="80" xfId="0" applyNumberFormat="1" applyFont="1" applyFill="1" applyBorder="1" applyAlignment="1">
      <alignment horizontal="center" vertical="center" wrapText="1"/>
    </xf>
    <xf numFmtId="14" fontId="39" fillId="17" borderId="81" xfId="0" applyNumberFormat="1" applyFont="1" applyFill="1" applyBorder="1" applyAlignment="1">
      <alignment horizontal="center" vertical="center" wrapText="1"/>
    </xf>
    <xf numFmtId="14" fontId="39" fillId="27" borderId="81" xfId="0" applyNumberFormat="1" applyFont="1" applyFill="1" applyBorder="1" applyAlignment="1">
      <alignment horizontal="center" vertical="center" wrapText="1"/>
    </xf>
    <xf numFmtId="49" fontId="5" fillId="27" borderId="82" xfId="0" applyNumberFormat="1" applyFont="1" applyFill="1" applyBorder="1" applyAlignment="1">
      <alignment horizontal="center" vertical="center" textRotation="90"/>
    </xf>
    <xf numFmtId="49" fontId="5" fillId="27" borderId="83" xfId="0" applyNumberFormat="1" applyFont="1" applyFill="1" applyBorder="1" applyAlignment="1">
      <alignment horizontal="center" vertical="center" textRotation="90"/>
    </xf>
    <xf numFmtId="49" fontId="5" fillId="27" borderId="84" xfId="0" applyNumberFormat="1" applyFont="1" applyFill="1" applyBorder="1" applyAlignment="1">
      <alignment horizontal="center" vertical="center" textRotation="90"/>
    </xf>
    <xf numFmtId="49" fontId="5" fillId="10" borderId="13" xfId="0" applyNumberFormat="1" applyFont="1" applyFill="1" applyBorder="1" applyAlignment="1">
      <alignment horizontal="center" vertical="center" textRotation="90"/>
    </xf>
    <xf numFmtId="0" fontId="0" fillId="0" borderId="0" xfId="0" applyFill="1" applyBorder="1" applyAlignment="1">
      <alignment/>
    </xf>
    <xf numFmtId="0" fontId="40" fillId="0" borderId="0" xfId="0" applyFont="1" applyFill="1" applyBorder="1" applyAlignment="1">
      <alignment vertical="center"/>
    </xf>
    <xf numFmtId="0" fontId="0" fillId="0" borderId="0" xfId="0" applyFill="1" applyBorder="1" applyAlignment="1">
      <alignment horizontal="center"/>
    </xf>
    <xf numFmtId="0" fontId="42" fillId="26" borderId="22" xfId="0" applyFont="1" applyFill="1" applyBorder="1" applyAlignment="1">
      <alignment horizontal="center"/>
    </xf>
    <xf numFmtId="1" fontId="44" fillId="28" borderId="23" xfId="0" applyNumberFormat="1" applyFont="1" applyFill="1" applyBorder="1" applyAlignment="1">
      <alignment horizont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17" xfId="0" applyBorder="1" applyAlignment="1">
      <alignment/>
    </xf>
    <xf numFmtId="0" fontId="0" fillId="4" borderId="29" xfId="0"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center"/>
    </xf>
    <xf numFmtId="0" fontId="42" fillId="26" borderId="16" xfId="0" applyFont="1" applyFill="1" applyBorder="1" applyAlignment="1">
      <alignment horizontal="center"/>
    </xf>
    <xf numFmtId="0" fontId="43" fillId="24" borderId="16" xfId="0" applyFont="1" applyFill="1" applyBorder="1" applyAlignment="1">
      <alignment horizontal="left" indent="1"/>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3" fontId="45" fillId="0" borderId="0" xfId="0" applyNumberFormat="1" applyFont="1" applyFill="1" applyBorder="1" applyAlignment="1">
      <alignment horizontal="center"/>
    </xf>
    <xf numFmtId="14" fontId="45" fillId="0" borderId="0" xfId="0" applyNumberFormat="1" applyFont="1" applyFill="1" applyBorder="1" applyAlignment="1">
      <alignment horizontal="center"/>
    </xf>
    <xf numFmtId="0" fontId="43" fillId="0" borderId="27" xfId="0" applyFont="1" applyFill="1" applyBorder="1" applyAlignment="1">
      <alignment horizontal="center" vertical="center"/>
    </xf>
    <xf numFmtId="0" fontId="42" fillId="26" borderId="85" xfId="0" applyFont="1" applyFill="1" applyBorder="1" applyAlignment="1">
      <alignment horizontal="center"/>
    </xf>
    <xf numFmtId="0" fontId="43" fillId="24" borderId="85" xfId="0" applyFont="1" applyFill="1" applyBorder="1" applyAlignment="1">
      <alignment horizontal="left" indent="1"/>
    </xf>
    <xf numFmtId="0" fontId="43" fillId="0" borderId="86" xfId="0" applyFont="1" applyBorder="1" applyAlignment="1">
      <alignment horizontal="center" vertical="center"/>
    </xf>
    <xf numFmtId="0" fontId="43" fillId="0" borderId="87" xfId="0" applyFont="1" applyBorder="1" applyAlignment="1">
      <alignment horizontal="center" vertical="center"/>
    </xf>
    <xf numFmtId="0" fontId="43" fillId="0" borderId="57" xfId="0" applyFont="1" applyBorder="1" applyAlignment="1">
      <alignment horizontal="center" vertical="center"/>
    </xf>
    <xf numFmtId="0" fontId="42" fillId="26" borderId="62" xfId="0" applyFont="1" applyFill="1" applyBorder="1" applyAlignment="1">
      <alignment horizontal="center"/>
    </xf>
    <xf numFmtId="0" fontId="43" fillId="0" borderId="88" xfId="0" applyFont="1" applyBorder="1" applyAlignment="1">
      <alignment horizontal="center" vertical="center"/>
    </xf>
    <xf numFmtId="0" fontId="43" fillId="0" borderId="89" xfId="0" applyFont="1" applyBorder="1" applyAlignment="1">
      <alignment horizontal="center" vertical="center"/>
    </xf>
    <xf numFmtId="0" fontId="43" fillId="0" borderId="90" xfId="0" applyFont="1" applyBorder="1" applyAlignment="1">
      <alignment horizontal="center" vertical="center"/>
    </xf>
    <xf numFmtId="0" fontId="42" fillId="26" borderId="29" xfId="0" applyFont="1" applyFill="1" applyBorder="1" applyAlignment="1">
      <alignment horizontal="center"/>
    </xf>
    <xf numFmtId="0" fontId="1" fillId="6" borderId="85" xfId="0" applyFont="1" applyFill="1" applyBorder="1" applyAlignment="1">
      <alignment horizontal="center"/>
    </xf>
    <xf numFmtId="0" fontId="1" fillId="6" borderId="16" xfId="0" applyFont="1" applyFill="1" applyBorder="1" applyAlignment="1">
      <alignment horizontal="center"/>
    </xf>
    <xf numFmtId="49" fontId="0" fillId="0" borderId="0" xfId="0" applyNumberFormat="1" applyFill="1" applyBorder="1" applyAlignment="1">
      <alignment/>
    </xf>
    <xf numFmtId="0" fontId="0" fillId="0" borderId="0" xfId="0" applyFill="1" applyAlignment="1">
      <alignment/>
    </xf>
    <xf numFmtId="49" fontId="0" fillId="0" borderId="0" xfId="0" applyNumberFormat="1" applyFill="1" applyAlignment="1">
      <alignment/>
    </xf>
    <xf numFmtId="0" fontId="1" fillId="6" borderId="31" xfId="0" applyFont="1" applyFill="1" applyBorder="1" applyAlignment="1">
      <alignment horizontal="center"/>
    </xf>
    <xf numFmtId="0" fontId="43" fillId="24" borderId="35" xfId="0" applyFont="1" applyFill="1" applyBorder="1" applyAlignment="1">
      <alignment horizontal="left" indent="1"/>
    </xf>
    <xf numFmtId="0" fontId="43" fillId="0" borderId="39" xfId="0" applyFont="1" applyBorder="1" applyAlignment="1">
      <alignment horizontal="center" vertical="center"/>
    </xf>
    <xf numFmtId="0" fontId="1" fillId="0" borderId="85" xfId="0" applyFont="1" applyBorder="1" applyAlignment="1">
      <alignment horizontal="center"/>
    </xf>
    <xf numFmtId="0" fontId="1" fillId="0" borderId="16" xfId="0" applyFont="1" applyBorder="1" applyAlignment="1">
      <alignment horizontal="center"/>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1" fontId="44" fillId="28" borderId="29" xfId="0" applyNumberFormat="1" applyFont="1" applyFill="1" applyBorder="1" applyAlignment="1">
      <alignment horizontal="center"/>
    </xf>
    <xf numFmtId="0" fontId="0" fillId="24" borderId="16" xfId="0" applyFill="1" applyBorder="1" applyAlignment="1">
      <alignment horizontal="left" indent="1"/>
    </xf>
    <xf numFmtId="1" fontId="16" fillId="28" borderId="29" xfId="0" applyNumberFormat="1" applyFont="1" applyFill="1" applyBorder="1" applyAlignment="1">
      <alignment horizont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1" fillId="0" borderId="62" xfId="0" applyFont="1" applyBorder="1" applyAlignment="1">
      <alignment horizontal="center"/>
    </xf>
    <xf numFmtId="0" fontId="36" fillId="0" borderId="88" xfId="0" applyFont="1" applyBorder="1" applyAlignment="1">
      <alignment horizontal="center" vertical="center"/>
    </xf>
    <xf numFmtId="0" fontId="36" fillId="0" borderId="89" xfId="0" applyFont="1" applyBorder="1" applyAlignment="1">
      <alignment horizontal="center" vertical="center"/>
    </xf>
    <xf numFmtId="0" fontId="36" fillId="0" borderId="90" xfId="0" applyFont="1" applyBorder="1" applyAlignment="1">
      <alignment horizontal="center" vertical="center"/>
    </xf>
    <xf numFmtId="0" fontId="36" fillId="0" borderId="27"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86" xfId="0" applyFont="1" applyBorder="1" applyAlignment="1">
      <alignment horizontal="center" vertical="center"/>
    </xf>
    <xf numFmtId="0" fontId="36" fillId="0" borderId="87" xfId="0" applyFont="1" applyBorder="1" applyAlignment="1">
      <alignment horizontal="center" vertical="center"/>
    </xf>
    <xf numFmtId="0" fontId="36" fillId="0" borderId="57"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3" xfId="0" applyBorder="1" applyAlignment="1">
      <alignment/>
    </xf>
    <xf numFmtId="0" fontId="1" fillId="0" borderId="31" xfId="0" applyFont="1" applyBorder="1" applyAlignment="1">
      <alignment horizontal="center"/>
    </xf>
    <xf numFmtId="0" fontId="0" fillId="24" borderId="31" xfId="0" applyFill="1" applyBorder="1" applyAlignment="1">
      <alignment horizontal="left" indent="1"/>
    </xf>
    <xf numFmtId="1" fontId="16" fillId="28" borderId="35" xfId="0" applyNumberFormat="1" applyFont="1" applyFill="1"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0" fillId="0" borderId="0" xfId="0" applyFill="1" applyBorder="1" applyAlignment="1">
      <alignment horizontal="left" indent="1"/>
    </xf>
    <xf numFmtId="0" fontId="1" fillId="0" borderId="0" xfId="0" applyFont="1" applyAlignment="1">
      <alignment horizontal="center"/>
    </xf>
    <xf numFmtId="0" fontId="46" fillId="0" borderId="0" xfId="0" applyFont="1" applyFill="1" applyAlignment="1">
      <alignment horizontal="center"/>
    </xf>
    <xf numFmtId="0" fontId="16" fillId="0" borderId="0" xfId="0" applyFont="1" applyAlignment="1">
      <alignment horizontal="center"/>
    </xf>
    <xf numFmtId="0" fontId="5" fillId="0" borderId="0" xfId="46" applyFill="1" applyProtection="1">
      <alignment/>
      <protection hidden="1"/>
    </xf>
    <xf numFmtId="0" fontId="5" fillId="0" borderId="0" xfId="46" applyFill="1" applyAlignment="1" applyProtection="1">
      <alignment horizontal="center"/>
      <protection hidden="1"/>
    </xf>
    <xf numFmtId="0" fontId="5" fillId="0" borderId="0" xfId="46" applyProtection="1">
      <alignment/>
      <protection hidden="1"/>
    </xf>
    <xf numFmtId="0" fontId="5" fillId="19" borderId="40" xfId="46" applyFill="1" applyBorder="1" applyAlignment="1" applyProtection="1">
      <alignment horizontal="center"/>
      <protection hidden="1"/>
    </xf>
    <xf numFmtId="0" fontId="5" fillId="19" borderId="41" xfId="46" applyFill="1" applyBorder="1" applyAlignment="1" applyProtection="1">
      <alignment horizontal="center"/>
      <protection hidden="1"/>
    </xf>
    <xf numFmtId="164" fontId="5" fillId="19" borderId="41" xfId="46" applyNumberFormat="1" applyFill="1" applyBorder="1" applyAlignment="1" applyProtection="1">
      <alignment horizontal="center"/>
      <protection hidden="1"/>
    </xf>
    <xf numFmtId="0" fontId="15" fillId="19" borderId="41" xfId="46" applyFont="1" applyFill="1" applyBorder="1" applyAlignment="1" applyProtection="1">
      <alignment horizontal="center"/>
      <protection hidden="1"/>
    </xf>
    <xf numFmtId="164" fontId="5" fillId="19" borderId="42" xfId="46" applyNumberFormat="1" applyFill="1" applyBorder="1" applyProtection="1">
      <alignment/>
      <protection hidden="1"/>
    </xf>
    <xf numFmtId="164" fontId="5" fillId="0" borderId="0" xfId="46" applyNumberFormat="1" applyFill="1" applyBorder="1" applyProtection="1">
      <alignment/>
      <protection hidden="1"/>
    </xf>
    <xf numFmtId="0" fontId="5" fillId="0" borderId="0" xfId="46" applyFill="1" applyBorder="1" applyProtection="1">
      <alignment/>
      <protection hidden="1"/>
    </xf>
    <xf numFmtId="0" fontId="8" fillId="0" borderId="0" xfId="46" applyFont="1" applyFill="1" applyProtection="1">
      <alignment/>
      <protection hidden="1"/>
    </xf>
    <xf numFmtId="0" fontId="9" fillId="0" borderId="0" xfId="46" applyFont="1" applyFill="1" applyProtection="1">
      <alignment/>
      <protection hidden="1"/>
    </xf>
    <xf numFmtId="0" fontId="9" fillId="0" borderId="43" xfId="46" applyFont="1" applyFill="1" applyBorder="1" applyAlignment="1" applyProtection="1">
      <alignment horizontal="center"/>
      <protection hidden="1"/>
    </xf>
    <xf numFmtId="0" fontId="9" fillId="0" borderId="43" xfId="46" applyFont="1" applyFill="1" applyBorder="1" applyAlignment="1" applyProtection="1">
      <alignment/>
      <protection hidden="1"/>
    </xf>
    <xf numFmtId="0" fontId="9" fillId="0" borderId="0" xfId="46" applyFont="1" applyFill="1" applyBorder="1" applyAlignment="1" applyProtection="1">
      <alignment horizontal="center"/>
      <protection hidden="1"/>
    </xf>
    <xf numFmtId="0" fontId="12" fillId="0" borderId="0" xfId="46" applyFont="1" applyFill="1" applyProtection="1">
      <alignment/>
      <protection hidden="1"/>
    </xf>
    <xf numFmtId="49" fontId="10" fillId="0" borderId="0" xfId="46" applyNumberFormat="1" applyFont="1" applyFill="1" applyAlignment="1" applyProtection="1">
      <alignment horizontal="center"/>
      <protection hidden="1"/>
    </xf>
    <xf numFmtId="164" fontId="8" fillId="0" borderId="0" xfId="46" applyNumberFormat="1" applyFont="1" applyFill="1" applyAlignment="1" applyProtection="1">
      <alignment horizontal="center"/>
      <protection hidden="1"/>
    </xf>
    <xf numFmtId="0" fontId="4" fillId="0" borderId="0" xfId="46" applyFont="1" applyFill="1" applyBorder="1" applyProtection="1">
      <alignment/>
      <protection hidden="1"/>
    </xf>
    <xf numFmtId="0" fontId="4" fillId="0" borderId="0" xfId="46" applyFont="1" applyFill="1" applyProtection="1">
      <alignment/>
      <protection hidden="1"/>
    </xf>
    <xf numFmtId="49" fontId="5" fillId="4" borderId="13" xfId="46" applyNumberFormat="1" applyFill="1" applyBorder="1" applyAlignment="1" applyProtection="1">
      <alignment horizontal="center"/>
      <protection/>
    </xf>
    <xf numFmtId="0" fontId="5" fillId="0" borderId="0" xfId="46" applyFill="1" applyBorder="1" applyAlignment="1" applyProtection="1">
      <alignment horizontal="center"/>
      <protection hidden="1"/>
    </xf>
    <xf numFmtId="0" fontId="5" fillId="0" borderId="0" xfId="46" applyFont="1" applyFill="1" applyBorder="1" applyProtection="1">
      <alignment/>
      <protection hidden="1" locked="0"/>
    </xf>
    <xf numFmtId="0" fontId="5" fillId="4" borderId="22" xfId="46" applyFill="1" applyBorder="1" applyAlignment="1" applyProtection="1">
      <alignment horizontal="center"/>
      <protection hidden="1"/>
    </xf>
    <xf numFmtId="0" fontId="5" fillId="17" borderId="23" xfId="46" applyFill="1" applyBorder="1" applyProtection="1">
      <alignment/>
      <protection hidden="1" locked="0"/>
    </xf>
    <xf numFmtId="0" fontId="5" fillId="19" borderId="24" xfId="46" applyFill="1" applyBorder="1" applyAlignment="1" applyProtection="1">
      <alignment horizontal="center"/>
      <protection hidden="1"/>
    </xf>
    <xf numFmtId="49" fontId="5" fillId="4" borderId="51" xfId="46" applyNumberFormat="1" applyFont="1" applyFill="1" applyBorder="1" applyAlignment="1" applyProtection="1">
      <alignment horizontal="center"/>
      <protection locked="0"/>
    </xf>
    <xf numFmtId="0" fontId="5" fillId="4" borderId="16" xfId="46" applyFill="1" applyBorder="1" applyAlignment="1" applyProtection="1">
      <alignment horizontal="center"/>
      <protection hidden="1"/>
    </xf>
    <xf numFmtId="0" fontId="5" fillId="17" borderId="35" xfId="46" applyFill="1" applyBorder="1" applyProtection="1">
      <alignment/>
      <protection hidden="1" locked="0"/>
    </xf>
    <xf numFmtId="0" fontId="5" fillId="19" borderId="30" xfId="46" applyFill="1" applyBorder="1" applyAlignment="1" applyProtection="1">
      <alignment horizontal="center"/>
      <protection hidden="1"/>
    </xf>
    <xf numFmtId="164" fontId="8" fillId="0" borderId="0" xfId="46" applyNumberFormat="1" applyFont="1" applyFill="1" applyBorder="1" applyAlignment="1" applyProtection="1">
      <alignment horizontal="center"/>
      <protection hidden="1"/>
    </xf>
    <xf numFmtId="0" fontId="8" fillId="0" borderId="0" xfId="46" applyFont="1" applyFill="1" applyBorder="1" applyAlignment="1" applyProtection="1">
      <alignment horizontal="center"/>
      <protection hidden="1"/>
    </xf>
    <xf numFmtId="0" fontId="8" fillId="0" borderId="0" xfId="46" applyFont="1" applyFill="1" applyBorder="1" applyProtection="1">
      <alignment/>
      <protection hidden="1"/>
    </xf>
    <xf numFmtId="0" fontId="5" fillId="17" borderId="49" xfId="46" applyFill="1" applyBorder="1" applyProtection="1">
      <alignment/>
      <protection hidden="1" locked="0"/>
    </xf>
    <xf numFmtId="0" fontId="8" fillId="0" borderId="56" xfId="46" applyFont="1" applyFill="1" applyBorder="1" applyAlignment="1" applyProtection="1">
      <alignment horizontal="center"/>
      <protection hidden="1"/>
    </xf>
    <xf numFmtId="0" fontId="8" fillId="0" borderId="55" xfId="46" applyFont="1" applyFill="1" applyBorder="1" applyAlignment="1" applyProtection="1">
      <alignment horizontal="center"/>
      <protection hidden="1"/>
    </xf>
    <xf numFmtId="49" fontId="5" fillId="0" borderId="51" xfId="46" applyNumberFormat="1" applyFill="1" applyBorder="1" applyAlignment="1" applyProtection="1">
      <alignment horizontal="center"/>
      <protection locked="0"/>
    </xf>
    <xf numFmtId="0" fontId="8" fillId="0" borderId="57" xfId="46" applyFont="1" applyFill="1" applyBorder="1" applyProtection="1">
      <alignment/>
      <protection hidden="1"/>
    </xf>
    <xf numFmtId="0" fontId="8" fillId="0" borderId="56" xfId="46" applyFont="1" applyFill="1" applyBorder="1" applyProtection="1">
      <alignment/>
      <protection hidden="1"/>
    </xf>
    <xf numFmtId="0" fontId="5" fillId="4" borderId="31" xfId="46" applyFill="1" applyBorder="1" applyAlignment="1" applyProtection="1">
      <alignment horizontal="center"/>
      <protection hidden="1"/>
    </xf>
    <xf numFmtId="0" fontId="5" fillId="19" borderId="36" xfId="46" applyFill="1" applyBorder="1" applyAlignment="1" applyProtection="1">
      <alignment horizontal="center"/>
      <protection hidden="1"/>
    </xf>
    <xf numFmtId="0" fontId="5" fillId="4" borderId="58" xfId="46" applyFill="1" applyBorder="1" applyAlignment="1" applyProtection="1">
      <alignment horizontal="center"/>
      <protection hidden="1"/>
    </xf>
    <xf numFmtId="0" fontId="5" fillId="4" borderId="59" xfId="46" applyFill="1" applyBorder="1" applyAlignment="1" applyProtection="1">
      <alignment horizontal="center"/>
      <protection hidden="1"/>
    </xf>
    <xf numFmtId="0" fontId="5" fillId="17" borderId="29" xfId="46" applyFill="1" applyBorder="1" applyProtection="1">
      <alignment/>
      <protection hidden="1" locked="0"/>
    </xf>
    <xf numFmtId="0" fontId="5" fillId="4" borderId="44" xfId="46" applyFill="1" applyBorder="1" applyAlignment="1" applyProtection="1">
      <alignment horizontal="center"/>
      <protection hidden="1"/>
    </xf>
    <xf numFmtId="0" fontId="8" fillId="0" borderId="75" xfId="46" applyFont="1" applyFill="1" applyBorder="1" applyAlignment="1" applyProtection="1">
      <alignment horizontal="center"/>
      <protection hidden="1"/>
    </xf>
    <xf numFmtId="0" fontId="10" fillId="0" borderId="0" xfId="46" applyFont="1" applyFill="1" applyBorder="1" applyAlignment="1" applyProtection="1">
      <alignment horizontal="center"/>
      <protection hidden="1"/>
    </xf>
    <xf numFmtId="0" fontId="11" fillId="0" borderId="0" xfId="46" applyFont="1" applyFill="1" applyBorder="1" applyProtection="1">
      <alignment/>
      <protection hidden="1"/>
    </xf>
    <xf numFmtId="0" fontId="5" fillId="0" borderId="0" xfId="46" applyNumberFormat="1" applyFill="1" applyBorder="1" applyAlignment="1" applyProtection="1">
      <alignment horizontal="left"/>
      <protection hidden="1"/>
    </xf>
    <xf numFmtId="1" fontId="5" fillId="0" borderId="0" xfId="46" applyNumberFormat="1" applyFill="1" applyBorder="1" applyAlignment="1" applyProtection="1">
      <alignment horizontal="center"/>
      <protection/>
    </xf>
    <xf numFmtId="49" fontId="5" fillId="0" borderId="0" xfId="46" applyNumberFormat="1" applyFill="1" applyBorder="1" applyAlignment="1" applyProtection="1">
      <alignment horizontal="center"/>
      <protection/>
    </xf>
    <xf numFmtId="0" fontId="5" fillId="0" borderId="0" xfId="46" applyFill="1" applyBorder="1" applyProtection="1">
      <alignment/>
      <protection/>
    </xf>
    <xf numFmtId="0" fontId="5" fillId="0" borderId="0" xfId="46" applyFill="1" applyBorder="1" applyAlignment="1" applyProtection="1">
      <alignment/>
      <protection hidden="1"/>
    </xf>
    <xf numFmtId="0" fontId="5" fillId="0" borderId="0" xfId="46" applyFill="1" applyAlignment="1" applyProtection="1">
      <alignment/>
      <protection hidden="1"/>
    </xf>
    <xf numFmtId="0" fontId="5" fillId="0" borderId="0" xfId="46" applyNumberFormat="1" applyFill="1" applyBorder="1" applyAlignment="1" applyProtection="1">
      <alignment horizontal="center"/>
      <protection/>
    </xf>
    <xf numFmtId="49" fontId="12" fillId="0" borderId="0" xfId="46" applyNumberFormat="1" applyFont="1" applyFill="1" applyBorder="1" applyAlignment="1" applyProtection="1">
      <alignment horizontal="right" vertical="top"/>
      <protection hidden="1"/>
    </xf>
    <xf numFmtId="0" fontId="16" fillId="0" borderId="0" xfId="46" applyFont="1" applyFill="1" applyBorder="1" applyAlignment="1" applyProtection="1">
      <alignment horizontal="center"/>
      <protection/>
    </xf>
    <xf numFmtId="0" fontId="5" fillId="0" borderId="0" xfId="46" applyFill="1" applyProtection="1">
      <alignment/>
      <protection/>
    </xf>
    <xf numFmtId="0" fontId="8" fillId="0" borderId="0" xfId="46" applyFont="1" applyFill="1" applyBorder="1" applyProtection="1">
      <alignment/>
      <protection/>
    </xf>
    <xf numFmtId="164" fontId="5" fillId="0" borderId="0" xfId="46" applyNumberFormat="1" applyFill="1" applyAlignment="1" applyProtection="1">
      <alignment horizontal="center"/>
      <protection hidden="1"/>
    </xf>
    <xf numFmtId="0" fontId="5" fillId="0" borderId="0" xfId="46" applyNumberFormat="1" applyFont="1" applyFill="1" applyBorder="1" applyAlignment="1" applyProtection="1">
      <alignment horizontal="left"/>
      <protection hidden="1"/>
    </xf>
    <xf numFmtId="1" fontId="5" fillId="0" borderId="0" xfId="46" applyNumberFormat="1" applyFont="1" applyFill="1" applyBorder="1" applyAlignment="1" applyProtection="1">
      <alignment horizontal="center"/>
      <protection hidden="1"/>
    </xf>
    <xf numFmtId="49" fontId="5" fillId="0" borderId="0" xfId="46" applyNumberFormat="1" applyFont="1" applyFill="1" applyBorder="1" applyAlignment="1" applyProtection="1">
      <alignment horizontal="center"/>
      <protection/>
    </xf>
    <xf numFmtId="0" fontId="17" fillId="0" borderId="0" xfId="46" applyFont="1" applyFill="1" applyBorder="1" applyProtection="1">
      <alignment/>
      <protection hidden="1"/>
    </xf>
    <xf numFmtId="164" fontId="5" fillId="0" borderId="0" xfId="46" applyNumberFormat="1" applyFill="1" applyBorder="1" applyAlignment="1" applyProtection="1">
      <alignment horizontal="center"/>
      <protection hidden="1"/>
    </xf>
    <xf numFmtId="1" fontId="5" fillId="0" borderId="0" xfId="46" applyNumberFormat="1" applyFill="1" applyBorder="1" applyAlignment="1" applyProtection="1">
      <alignment horizontal="center"/>
      <protection hidden="1"/>
    </xf>
    <xf numFmtId="0" fontId="4" fillId="0" borderId="0" xfId="46" applyFont="1" applyFill="1" applyBorder="1" applyAlignment="1" applyProtection="1">
      <alignment horizontal="left"/>
      <protection hidden="1"/>
    </xf>
    <xf numFmtId="164" fontId="5" fillId="0" borderId="0" xfId="46" applyNumberFormat="1" applyFont="1" applyFill="1" applyBorder="1" applyAlignment="1" applyProtection="1">
      <alignment horizontal="center"/>
      <protection hidden="1"/>
    </xf>
    <xf numFmtId="0" fontId="10" fillId="0" borderId="0" xfId="46" applyFont="1" applyFill="1" applyBorder="1" applyProtection="1">
      <alignment/>
      <protection hidden="1"/>
    </xf>
    <xf numFmtId="49" fontId="12" fillId="0" borderId="0" xfId="46" applyNumberFormat="1" applyFont="1" applyFill="1" applyBorder="1" applyAlignment="1" applyProtection="1">
      <alignment vertical="top"/>
      <protection hidden="1"/>
    </xf>
    <xf numFmtId="0" fontId="9" fillId="0" borderId="0" xfId="46" applyFont="1" applyFill="1" applyBorder="1" applyProtection="1">
      <alignment/>
      <protection hidden="1"/>
    </xf>
    <xf numFmtId="0" fontId="13" fillId="0" borderId="0" xfId="46" applyFont="1" applyFill="1" applyAlignment="1" applyProtection="1">
      <alignment horizontal="center"/>
      <protection hidden="1"/>
    </xf>
    <xf numFmtId="14" fontId="5" fillId="0" borderId="0" xfId="46" applyNumberFormat="1" applyProtection="1">
      <alignment/>
      <protection hidden="1"/>
    </xf>
    <xf numFmtId="0" fontId="5" fillId="0" borderId="0" xfId="46" applyAlignment="1" applyProtection="1">
      <alignment horizontal="center"/>
      <protection hidden="1"/>
    </xf>
    <xf numFmtId="0" fontId="5" fillId="0" borderId="0" xfId="46" applyAlignment="1" applyProtection="1">
      <alignment/>
      <protection hidden="1"/>
    </xf>
    <xf numFmtId="0" fontId="5" fillId="0" borderId="0" xfId="46" applyFill="1" applyBorder="1" applyAlignment="1" applyProtection="1">
      <alignment horizontal="left"/>
      <protection hidden="1"/>
    </xf>
    <xf numFmtId="0" fontId="5" fillId="0" borderId="0" xfId="46" applyProtection="1">
      <alignment/>
      <protection/>
    </xf>
    <xf numFmtId="164" fontId="5" fillId="0" borderId="0" xfId="46" applyNumberFormat="1" applyAlignment="1" applyProtection="1">
      <alignment horizontal="center"/>
      <protection hidden="1"/>
    </xf>
    <xf numFmtId="49" fontId="15" fillId="0" borderId="0" xfId="46" applyNumberFormat="1" applyFont="1" applyAlignment="1" applyProtection="1">
      <alignment horizontal="right" vertical="top"/>
      <protection hidden="1"/>
    </xf>
    <xf numFmtId="0" fontId="4" fillId="19" borderId="78" xfId="46" applyFont="1" applyFill="1" applyBorder="1" applyAlignment="1" applyProtection="1">
      <alignment horizontal="center"/>
      <protection hidden="1"/>
    </xf>
    <xf numFmtId="0" fontId="4" fillId="19" borderId="79" xfId="46" applyFont="1" applyFill="1" applyBorder="1" applyAlignment="1" applyProtection="1">
      <alignment horizontal="center"/>
      <protection hidden="1"/>
    </xf>
    <xf numFmtId="0" fontId="4" fillId="19" borderId="68" xfId="46" applyFont="1" applyFill="1" applyBorder="1" applyAlignment="1" applyProtection="1">
      <alignment horizontal="center"/>
      <protection hidden="1"/>
    </xf>
    <xf numFmtId="0" fontId="1" fillId="0" borderId="0" xfId="46" applyFont="1" applyFill="1" applyProtection="1">
      <alignment/>
      <protection/>
    </xf>
    <xf numFmtId="0" fontId="1" fillId="26" borderId="91" xfId="0" applyFont="1" applyFill="1" applyBorder="1" applyAlignment="1" applyProtection="1">
      <alignment horizontal="left"/>
      <protection hidden="1" locked="0"/>
    </xf>
    <xf numFmtId="0" fontId="5" fillId="26" borderId="91" xfId="0" applyNumberFormat="1" applyFont="1" applyFill="1" applyBorder="1" applyAlignment="1" applyProtection="1">
      <alignment horizontal="center"/>
      <protection hidden="1" locked="0"/>
    </xf>
    <xf numFmtId="0" fontId="5" fillId="26" borderId="92" xfId="0" applyNumberFormat="1" applyFont="1" applyFill="1" applyBorder="1" applyAlignment="1" applyProtection="1">
      <alignment horizontal="center"/>
      <protection locked="0"/>
    </xf>
    <xf numFmtId="0" fontId="5" fillId="26" borderId="93" xfId="0" applyNumberFormat="1" applyFont="1" applyFill="1" applyBorder="1" applyAlignment="1" applyProtection="1">
      <alignment horizontal="center"/>
      <protection locked="0"/>
    </xf>
    <xf numFmtId="0" fontId="5" fillId="26" borderId="92" xfId="0" applyNumberFormat="1" applyFont="1" applyFill="1" applyBorder="1" applyAlignment="1" applyProtection="1">
      <alignment horizontal="center"/>
      <protection hidden="1" locked="0"/>
    </xf>
    <xf numFmtId="0" fontId="5" fillId="26" borderId="93" xfId="0" applyNumberFormat="1" applyFont="1" applyFill="1" applyBorder="1" applyAlignment="1" applyProtection="1">
      <alignment horizontal="center"/>
      <protection hidden="1" locked="0"/>
    </xf>
    <xf numFmtId="0" fontId="0" fillId="26" borderId="92" xfId="0" applyNumberFormat="1" applyFont="1" applyFill="1" applyBorder="1" applyAlignment="1" applyProtection="1">
      <alignment horizontal="center"/>
      <protection hidden="1" locked="0"/>
    </xf>
    <xf numFmtId="0" fontId="5" fillId="25" borderId="93" xfId="0" applyNumberFormat="1" applyFont="1" applyFill="1" applyBorder="1" applyAlignment="1" applyProtection="1">
      <alignment horizontal="center"/>
      <protection hidden="1" locked="0"/>
    </xf>
    <xf numFmtId="0" fontId="5" fillId="25" borderId="92" xfId="0" applyNumberFormat="1" applyFont="1" applyFill="1" applyBorder="1" applyAlignment="1" applyProtection="1">
      <alignment horizontal="center"/>
      <protection hidden="1" locked="0"/>
    </xf>
    <xf numFmtId="0" fontId="5" fillId="16" borderId="93" xfId="0" applyNumberFormat="1" applyFont="1" applyFill="1" applyBorder="1" applyAlignment="1" applyProtection="1">
      <alignment horizontal="center"/>
      <protection hidden="1"/>
    </xf>
    <xf numFmtId="0" fontId="5" fillId="16" borderId="94" xfId="0" applyNumberFormat="1" applyFont="1" applyFill="1" applyBorder="1" applyAlignment="1" applyProtection="1">
      <alignment horizontal="center"/>
      <protection hidden="1"/>
    </xf>
    <xf numFmtId="0" fontId="1" fillId="26" borderId="91" xfId="0" applyNumberFormat="1" applyFont="1" applyFill="1" applyBorder="1" applyAlignment="1" applyProtection="1">
      <alignment horizontal="left"/>
      <protection hidden="1"/>
    </xf>
    <xf numFmtId="0" fontId="5" fillId="4" borderId="95" xfId="0" applyFont="1" applyFill="1" applyBorder="1" applyAlignment="1" applyProtection="1">
      <alignment horizontal="center"/>
      <protection hidden="1"/>
    </xf>
    <xf numFmtId="165" fontId="6" fillId="4" borderId="96" xfId="0" applyNumberFormat="1" applyFont="1" applyFill="1" applyBorder="1" applyAlignment="1" applyProtection="1">
      <alignment horizontal="center"/>
      <protection hidden="1"/>
    </xf>
    <xf numFmtId="0" fontId="5" fillId="11" borderId="95" xfId="0" applyFont="1" applyFill="1" applyBorder="1" applyAlignment="1" applyProtection="1">
      <alignment horizontal="center"/>
      <protection hidden="1" locked="0"/>
    </xf>
    <xf numFmtId="0" fontId="1" fillId="24" borderId="31" xfId="0" applyFont="1" applyFill="1" applyBorder="1" applyAlignment="1" applyProtection="1">
      <alignment horizontal="left"/>
      <protection hidden="1" locked="0"/>
    </xf>
    <xf numFmtId="0" fontId="5" fillId="24" borderId="31" xfId="0" applyNumberFormat="1" applyFont="1" applyFill="1" applyBorder="1" applyAlignment="1" applyProtection="1">
      <alignment horizontal="center"/>
      <protection hidden="1" locked="0"/>
    </xf>
    <xf numFmtId="0" fontId="5" fillId="25" borderId="38" xfId="0" applyNumberFormat="1" applyFont="1" applyFill="1" applyBorder="1" applyAlignment="1" applyProtection="1">
      <alignment horizontal="center"/>
      <protection hidden="1" locked="0"/>
    </xf>
    <xf numFmtId="0" fontId="0" fillId="25" borderId="38" xfId="0" applyNumberFormat="1" applyFont="1" applyFill="1" applyBorder="1" applyAlignment="1" applyProtection="1">
      <alignment horizontal="center"/>
      <protection hidden="1" locked="0"/>
    </xf>
    <xf numFmtId="0" fontId="5" fillId="19" borderId="33" xfId="0" applyNumberFormat="1" applyFont="1" applyFill="1" applyBorder="1" applyAlignment="1" applyProtection="1">
      <alignment horizontal="center"/>
      <protection hidden="1"/>
    </xf>
    <xf numFmtId="0" fontId="5" fillId="19" borderId="32" xfId="0" applyNumberFormat="1" applyFont="1" applyFill="1" applyBorder="1" applyAlignment="1" applyProtection="1">
      <alignment horizontal="center"/>
      <protection hidden="1"/>
    </xf>
    <xf numFmtId="0" fontId="5" fillId="19" borderId="34" xfId="0" applyNumberFormat="1" applyFont="1" applyFill="1" applyBorder="1" applyAlignment="1" applyProtection="1">
      <alignment horizontal="center"/>
      <protection hidden="1"/>
    </xf>
    <xf numFmtId="0" fontId="5" fillId="11" borderId="35" xfId="0" applyFont="1" applyFill="1" applyBorder="1" applyAlignment="1" applyProtection="1">
      <alignment horizontal="center"/>
      <protection hidden="1" locked="0"/>
    </xf>
    <xf numFmtId="1" fontId="0" fillId="24" borderId="19" xfId="0" applyNumberFormat="1" applyFill="1" applyBorder="1" applyAlignment="1" applyProtection="1">
      <alignment horizontal="center"/>
      <protection locked="0"/>
    </xf>
    <xf numFmtId="1" fontId="0" fillId="24" borderId="33" xfId="0" applyNumberFormat="1" applyFill="1" applyBorder="1" applyAlignment="1" applyProtection="1">
      <alignment horizontal="center"/>
      <protection locked="0"/>
    </xf>
    <xf numFmtId="0" fontId="7" fillId="29" borderId="58" xfId="0" applyNumberFormat="1" applyFont="1" applyFill="1" applyBorder="1" applyAlignment="1" applyProtection="1">
      <alignment horizontal="center" vertical="center"/>
      <protection locked="0"/>
    </xf>
    <xf numFmtId="0" fontId="4" fillId="19" borderId="66" xfId="0" applyFont="1" applyFill="1" applyBorder="1" applyAlignment="1" applyProtection="1">
      <alignment horizontal="center"/>
      <protection hidden="1"/>
    </xf>
    <xf numFmtId="1" fontId="41" fillId="24" borderId="0" xfId="0" applyNumberFormat="1" applyFont="1" applyFill="1" applyBorder="1" applyAlignment="1">
      <alignment horizontal="center"/>
    </xf>
    <xf numFmtId="1" fontId="41" fillId="0" borderId="0" xfId="0" applyNumberFormat="1" applyFont="1" applyFill="1" applyBorder="1" applyAlignment="1">
      <alignment horizontal="center"/>
    </xf>
    <xf numFmtId="0" fontId="43" fillId="11" borderId="22" xfId="0" applyFont="1" applyFill="1" applyBorder="1" applyAlignment="1">
      <alignment horizontal="left" indent="1"/>
    </xf>
    <xf numFmtId="0" fontId="43" fillId="11" borderId="16" xfId="0" applyFont="1" applyFill="1" applyBorder="1" applyAlignment="1">
      <alignment horizontal="left" indent="1"/>
    </xf>
    <xf numFmtId="0" fontId="43" fillId="11" borderId="85" xfId="0" applyFont="1" applyFill="1" applyBorder="1" applyAlignment="1">
      <alignment horizontal="left" indent="1"/>
    </xf>
    <xf numFmtId="0" fontId="43" fillId="0" borderId="62" xfId="0" applyFont="1" applyFill="1" applyBorder="1" applyAlignment="1">
      <alignment horizontal="left" indent="1"/>
    </xf>
    <xf numFmtId="0" fontId="43" fillId="0" borderId="29" xfId="0" applyFont="1" applyFill="1" applyBorder="1" applyAlignment="1">
      <alignment horizontal="left" indent="1"/>
    </xf>
    <xf numFmtId="0" fontId="43" fillId="0" borderId="37" xfId="0" applyFont="1" applyFill="1" applyBorder="1" applyAlignment="1">
      <alignment horizontal="center" vertical="center"/>
    </xf>
    <xf numFmtId="0" fontId="43" fillId="0" borderId="38" xfId="0" applyFont="1" applyFill="1" applyBorder="1" applyAlignment="1">
      <alignment horizontal="center" vertical="center"/>
    </xf>
    <xf numFmtId="0" fontId="1" fillId="24" borderId="97" xfId="0" applyFont="1" applyFill="1" applyBorder="1" applyAlignment="1" applyProtection="1">
      <alignment horizontal="center" textRotation="90"/>
      <protection hidden="1"/>
    </xf>
    <xf numFmtId="0" fontId="1" fillId="0" borderId="98" xfId="0" applyFont="1" applyBorder="1" applyAlignment="1" applyProtection="1">
      <alignment horizontal="center" textRotation="90"/>
      <protection/>
    </xf>
    <xf numFmtId="164" fontId="1" fillId="24" borderId="97" xfId="0" applyNumberFormat="1" applyFont="1" applyFill="1" applyBorder="1" applyAlignment="1" applyProtection="1">
      <alignment horizontal="center" textRotation="90"/>
      <protection hidden="1"/>
    </xf>
    <xf numFmtId="0" fontId="1" fillId="24" borderId="98" xfId="0" applyFont="1" applyFill="1" applyBorder="1" applyAlignment="1" applyProtection="1">
      <alignment horizontal="center" textRotation="90"/>
      <protection hidden="1"/>
    </xf>
    <xf numFmtId="164" fontId="1" fillId="0" borderId="97" xfId="0" applyNumberFormat="1" applyFont="1" applyFill="1" applyBorder="1" applyAlignment="1" applyProtection="1">
      <alignment horizontal="center" textRotation="90"/>
      <protection hidden="1"/>
    </xf>
    <xf numFmtId="164" fontId="1" fillId="0" borderId="98" xfId="0" applyNumberFormat="1" applyFont="1" applyFill="1" applyBorder="1" applyAlignment="1" applyProtection="1">
      <alignment horizontal="center" textRotation="90"/>
      <protection hidden="1"/>
    </xf>
    <xf numFmtId="0" fontId="1" fillId="0" borderId="42" xfId="0" applyFont="1" applyFill="1" applyBorder="1" applyAlignment="1" applyProtection="1">
      <alignment horizontal="center" textRotation="90"/>
      <protection/>
    </xf>
    <xf numFmtId="0" fontId="0" fillId="24" borderId="18" xfId="0" applyFill="1" applyBorder="1" applyAlignment="1" applyProtection="1">
      <alignment/>
      <protection/>
    </xf>
    <xf numFmtId="0" fontId="0" fillId="24" borderId="14" xfId="0" applyFill="1" applyBorder="1" applyAlignment="1" applyProtection="1">
      <alignment/>
      <protection/>
    </xf>
    <xf numFmtId="0" fontId="0" fillId="24" borderId="11" xfId="0" applyFill="1" applyBorder="1" applyAlignment="1" applyProtection="1">
      <alignment/>
      <protection/>
    </xf>
    <xf numFmtId="0" fontId="4" fillId="19" borderId="99" xfId="0" applyFont="1" applyFill="1" applyBorder="1" applyAlignment="1" applyProtection="1">
      <alignment horizontal="center"/>
      <protection hidden="1"/>
    </xf>
    <xf numFmtId="0" fontId="4" fillId="19" borderId="100" xfId="0" applyFont="1" applyFill="1" applyBorder="1" applyAlignment="1" applyProtection="1">
      <alignment horizontal="center"/>
      <protection hidden="1"/>
    </xf>
    <xf numFmtId="0" fontId="0" fillId="0" borderId="43"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52" xfId="0" applyNumberFormat="1" applyBorder="1" applyAlignment="1" applyProtection="1">
      <alignment horizontal="center" vertical="center"/>
      <protection locked="0"/>
    </xf>
    <xf numFmtId="14" fontId="7" fillId="29" borderId="43" xfId="0" applyNumberFormat="1" applyFont="1" applyFill="1" applyBorder="1" applyAlignment="1" applyProtection="1">
      <alignment horizontal="center" vertical="center"/>
      <protection locked="0"/>
    </xf>
    <xf numFmtId="14" fontId="0" fillId="0" borderId="43"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52" xfId="0" applyNumberFormat="1" applyBorder="1" applyAlignment="1" applyProtection="1">
      <alignment horizontal="center" vertical="center"/>
      <protection locked="0"/>
    </xf>
    <xf numFmtId="14" fontId="0" fillId="0" borderId="45" xfId="0" applyNumberFormat="1" applyBorder="1" applyAlignment="1" applyProtection="1">
      <alignment horizontal="center" vertical="center"/>
      <protection locked="0"/>
    </xf>
    <xf numFmtId="0" fontId="4" fillId="0" borderId="0" xfId="0" applyFont="1" applyFill="1" applyBorder="1" applyAlignment="1" applyProtection="1">
      <alignment horizontal="center"/>
      <protection hidden="1"/>
    </xf>
    <xf numFmtId="164" fontId="1" fillId="0" borderId="66" xfId="0" applyNumberFormat="1" applyFont="1" applyFill="1" applyBorder="1" applyAlignment="1" applyProtection="1">
      <alignment horizontal="center" textRotation="90"/>
      <protection hidden="1"/>
    </xf>
    <xf numFmtId="164" fontId="1" fillId="24" borderId="98" xfId="0" applyNumberFormat="1" applyFont="1" applyFill="1" applyBorder="1" applyAlignment="1" applyProtection="1">
      <alignment horizontal="center" textRotation="90"/>
      <protection hidden="1"/>
    </xf>
    <xf numFmtId="14" fontId="7" fillId="29" borderId="101" xfId="0" applyNumberFormat="1" applyFont="1" applyFill="1" applyBorder="1" applyAlignment="1" applyProtection="1">
      <alignment horizontal="center" vertical="center"/>
      <protection locked="0"/>
    </xf>
    <xf numFmtId="14" fontId="7" fillId="29" borderId="102" xfId="0" applyNumberFormat="1" applyFont="1" applyFill="1" applyBorder="1" applyAlignment="1" applyProtection="1">
      <alignment horizontal="center" vertical="center"/>
      <protection locked="0"/>
    </xf>
    <xf numFmtId="14" fontId="7" fillId="29" borderId="12" xfId="0" applyNumberFormat="1" applyFont="1" applyFill="1" applyBorder="1" applyAlignment="1" applyProtection="1">
      <alignment horizontal="center" vertical="center"/>
      <protection locked="0"/>
    </xf>
    <xf numFmtId="14" fontId="7" fillId="29" borderId="103" xfId="0" applyNumberFormat="1" applyFont="1" applyFill="1" applyBorder="1" applyAlignment="1" applyProtection="1">
      <alignment horizontal="center" vertical="center"/>
      <protection locked="0"/>
    </xf>
    <xf numFmtId="14" fontId="7" fillId="29" borderId="104" xfId="0" applyNumberFormat="1" applyFont="1" applyFill="1" applyBorder="1" applyAlignment="1" applyProtection="1">
      <alignment horizontal="center" vertical="center"/>
      <protection locked="0"/>
    </xf>
    <xf numFmtId="14" fontId="7" fillId="29" borderId="64" xfId="0" applyNumberFormat="1" applyFont="1" applyFill="1" applyBorder="1" applyAlignment="1" applyProtection="1">
      <alignment horizontal="center" vertical="center"/>
      <protection locked="0"/>
    </xf>
    <xf numFmtId="0" fontId="7" fillId="29" borderId="105" xfId="0" applyNumberFormat="1" applyFont="1" applyFill="1" applyBorder="1" applyAlignment="1" applyProtection="1">
      <alignment horizontal="center" vertical="center"/>
      <protection locked="0"/>
    </xf>
    <xf numFmtId="0" fontId="7" fillId="29" borderId="102" xfId="0" applyNumberFormat="1" applyFont="1" applyFill="1" applyBorder="1" applyAlignment="1" applyProtection="1">
      <alignment horizontal="center" vertical="center"/>
      <protection locked="0"/>
    </xf>
    <xf numFmtId="0" fontId="7" fillId="29" borderId="106" xfId="0" applyNumberFormat="1" applyFont="1" applyFill="1" applyBorder="1" applyAlignment="1" applyProtection="1">
      <alignment horizontal="center" vertical="center"/>
      <protection locked="0"/>
    </xf>
    <xf numFmtId="0" fontId="7" fillId="29" borderId="107" xfId="0" applyNumberFormat="1" applyFont="1" applyFill="1" applyBorder="1" applyAlignment="1" applyProtection="1">
      <alignment horizontal="center" vertical="center"/>
      <protection locked="0"/>
    </xf>
    <xf numFmtId="0" fontId="7" fillId="29" borderId="104" xfId="0" applyNumberFormat="1" applyFont="1" applyFill="1" applyBorder="1" applyAlignment="1" applyProtection="1">
      <alignment horizontal="center" vertical="center"/>
      <protection locked="0"/>
    </xf>
    <xf numFmtId="0" fontId="7" fillId="29" borderId="108"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0" fillId="0" borderId="0" xfId="0" applyFill="1" applyBorder="1" applyAlignment="1" applyProtection="1">
      <alignment/>
      <protection/>
    </xf>
    <xf numFmtId="0" fontId="14" fillId="0" borderId="0" xfId="46" applyFont="1" applyFill="1" applyBorder="1" applyAlignment="1" applyProtection="1">
      <alignment/>
      <protection/>
    </xf>
    <xf numFmtId="0" fontId="5" fillId="0" borderId="0" xfId="46" applyFill="1" applyBorder="1" applyAlignment="1" applyProtection="1">
      <alignment/>
      <protection/>
    </xf>
    <xf numFmtId="0" fontId="4" fillId="19" borderId="99" xfId="46" applyFont="1" applyFill="1" applyBorder="1" applyAlignment="1" applyProtection="1">
      <alignment horizontal="center"/>
      <protection hidden="1"/>
    </xf>
    <xf numFmtId="0" fontId="4" fillId="19" borderId="100" xfId="46" applyFont="1" applyFill="1" applyBorder="1" applyAlignment="1" applyProtection="1">
      <alignment horizontal="center"/>
      <protection hidden="1"/>
    </xf>
    <xf numFmtId="0" fontId="4" fillId="19" borderId="66" xfId="46" applyFont="1" applyFill="1" applyBorder="1" applyAlignment="1" applyProtection="1">
      <alignment horizontal="center"/>
      <protection hidden="1"/>
    </xf>
    <xf numFmtId="0" fontId="7" fillId="29" borderId="58" xfId="46" applyNumberFormat="1" applyFont="1" applyFill="1" applyBorder="1" applyAlignment="1" applyProtection="1">
      <alignment horizontal="center" vertical="center"/>
      <protection locked="0"/>
    </xf>
    <xf numFmtId="0" fontId="5" fillId="0" borderId="43" xfId="46" applyNumberFormat="1" applyBorder="1" applyAlignment="1" applyProtection="1">
      <alignment horizontal="center" vertical="center"/>
      <protection locked="0"/>
    </xf>
    <xf numFmtId="0" fontId="5" fillId="0" borderId="44" xfId="46" applyNumberFormat="1" applyBorder="1" applyAlignment="1" applyProtection="1">
      <alignment horizontal="center" vertical="center"/>
      <protection locked="0"/>
    </xf>
    <xf numFmtId="0" fontId="5" fillId="0" borderId="52" xfId="46" applyNumberFormat="1" applyBorder="1" applyAlignment="1" applyProtection="1">
      <alignment horizontal="center" vertical="center"/>
      <protection locked="0"/>
    </xf>
    <xf numFmtId="14" fontId="7" fillId="29" borderId="43" xfId="46" applyNumberFormat="1" applyFont="1" applyFill="1" applyBorder="1" applyAlignment="1" applyProtection="1">
      <alignment horizontal="center" vertical="center"/>
      <protection locked="0"/>
    </xf>
    <xf numFmtId="14" fontId="5" fillId="0" borderId="43" xfId="46" applyNumberFormat="1" applyBorder="1" applyAlignment="1" applyProtection="1">
      <alignment horizontal="center" vertical="center"/>
      <protection locked="0"/>
    </xf>
    <xf numFmtId="14" fontId="5" fillId="0" borderId="12" xfId="46" applyNumberFormat="1" applyBorder="1" applyAlignment="1" applyProtection="1">
      <alignment horizontal="center" vertical="center"/>
      <protection locked="0"/>
    </xf>
    <xf numFmtId="14" fontId="5" fillId="0" borderId="52" xfId="46" applyNumberFormat="1" applyBorder="1" applyAlignment="1" applyProtection="1">
      <alignment horizontal="center" vertical="center"/>
      <protection locked="0"/>
    </xf>
    <xf numFmtId="14" fontId="5" fillId="0" borderId="45" xfId="46" applyNumberFormat="1" applyBorder="1" applyAlignment="1" applyProtection="1">
      <alignment horizontal="center" vertical="center"/>
      <protection locked="0"/>
    </xf>
    <xf numFmtId="0" fontId="4" fillId="0" borderId="0" xfId="46" applyFont="1" applyFill="1" applyBorder="1" applyAlignment="1" applyProtection="1">
      <alignment horizontal="center"/>
      <protection hidden="1"/>
    </xf>
    <xf numFmtId="0" fontId="4" fillId="19" borderId="80" xfId="0" applyFont="1" applyFill="1" applyBorder="1" applyAlignment="1" applyProtection="1">
      <alignment horizontal="center"/>
      <protection hidden="1"/>
    </xf>
    <xf numFmtId="0" fontId="4" fillId="19" borderId="109" xfId="0" applyFont="1" applyFill="1" applyBorder="1" applyAlignment="1" applyProtection="1">
      <alignment horizontal="center"/>
      <protection hidden="1"/>
    </xf>
    <xf numFmtId="0" fontId="5" fillId="17" borderId="58" xfId="0" applyFont="1" applyFill="1" applyBorder="1" applyAlignment="1">
      <alignment horizontal="center" vertical="center" textRotation="90" wrapText="1"/>
    </xf>
    <xf numFmtId="0" fontId="0" fillId="0" borderId="59" xfId="0" applyBorder="1" applyAlignment="1">
      <alignment/>
    </xf>
    <xf numFmtId="0" fontId="0" fillId="0" borderId="44" xfId="0" applyBorder="1" applyAlignment="1">
      <alignment/>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35" fillId="0" borderId="52" xfId="0" applyFont="1" applyBorder="1" applyAlignment="1">
      <alignment horizontal="center" vertical="center"/>
    </xf>
    <xf numFmtId="0" fontId="36" fillId="0" borderId="0" xfId="0" applyFont="1" applyBorder="1" applyAlignment="1">
      <alignment horizontal="center" vertical="center" textRotation="90"/>
    </xf>
    <xf numFmtId="0" fontId="37" fillId="0" borderId="49" xfId="0" applyFont="1" applyBorder="1" applyAlignment="1">
      <alignment horizontal="center" vertical="center" textRotation="90"/>
    </xf>
    <xf numFmtId="0" fontId="37" fillId="0" borderId="110" xfId="0" applyFont="1" applyBorder="1" applyAlignment="1">
      <alignment horizontal="center" vertical="center" textRotation="90"/>
    </xf>
    <xf numFmtId="0" fontId="37" fillId="0" borderId="50" xfId="0" applyFont="1" applyBorder="1" applyAlignment="1">
      <alignment horizontal="center"/>
    </xf>
    <xf numFmtId="0" fontId="37" fillId="0" borderId="46" xfId="0" applyFont="1" applyBorder="1" applyAlignment="1">
      <alignment horizontal="center"/>
    </xf>
    <xf numFmtId="0" fontId="37" fillId="0" borderId="87" xfId="0" applyFont="1" applyBorder="1" applyAlignment="1">
      <alignment horizontal="center" vertical="center" textRotation="90"/>
    </xf>
    <xf numFmtId="0" fontId="37" fillId="0" borderId="89" xfId="0" applyFont="1" applyBorder="1" applyAlignment="1">
      <alignment horizontal="center" vertical="center" textRotation="90"/>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cellXfs>
  <cellStyles count="51">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Normální 2" xfId="46"/>
    <cellStyle name="normální_EL013" xfId="47"/>
    <cellStyle name="normální_EUROLIGA2013_C" xfId="48"/>
    <cellStyle name="normální_EUROLIGA2013_E"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13">
    <dxf>
      <font>
        <color auto="1"/>
      </font>
      <border/>
    </dxf>
    <dxf>
      <font>
        <color rgb="FFC0C0C0"/>
      </font>
      <border/>
    </dxf>
    <dxf>
      <font>
        <color rgb="FF969696"/>
      </font>
      <border/>
    </dxf>
    <dxf>
      <fill>
        <patternFill>
          <bgColor rgb="FFFFCC00"/>
        </patternFill>
      </fill>
      <border/>
    </dxf>
    <dxf>
      <fill>
        <patternFill>
          <bgColor rgb="FFCCFFCC"/>
        </patternFill>
      </fill>
      <border/>
    </dxf>
    <dxf>
      <fill>
        <patternFill>
          <bgColor rgb="FF339966"/>
        </patternFill>
      </fill>
      <border/>
    </dxf>
    <dxf>
      <fill>
        <patternFill>
          <bgColor rgb="FFFF0000"/>
        </patternFill>
      </fill>
      <border/>
    </dxf>
    <dxf>
      <font>
        <color rgb="FFCCFFCC"/>
      </font>
      <fill>
        <patternFill>
          <bgColor rgb="FFCCFFCC"/>
        </patternFill>
      </fill>
      <border/>
    </dxf>
    <dxf>
      <font>
        <b/>
        <i val="0"/>
        <color rgb="FFFF0000"/>
      </font>
      <border/>
    </dxf>
    <dxf>
      <font>
        <color rgb="FFFFFF99"/>
      </font>
      <border/>
    </dxf>
    <dxf>
      <fill>
        <patternFill>
          <bgColor rgb="FFFF6600"/>
        </patternFill>
      </fill>
      <border/>
    </dxf>
    <dxf>
      <font>
        <color rgb="FFCCFFFF"/>
      </font>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2</xdr:row>
      <xdr:rowOff>438150</xdr:rowOff>
    </xdr:from>
    <xdr:to>
      <xdr:col>27</xdr:col>
      <xdr:colOff>409575</xdr:colOff>
      <xdr:row>3</xdr:row>
      <xdr:rowOff>9525</xdr:rowOff>
    </xdr:to>
    <xdr:sp macro="[1]!Seradit_poradi">
      <xdr:nvSpPr>
        <xdr:cNvPr id="1" name="AutoShape 1728"/>
        <xdr:cNvSpPr>
          <a:spLocks/>
        </xdr:cNvSpPr>
      </xdr:nvSpPr>
      <xdr:spPr>
        <a:xfrm>
          <a:off x="17907000" y="1562100"/>
          <a:ext cx="381000" cy="333375"/>
        </a:xfrm>
        <a:prstGeom prst="downArrow">
          <a:avLst>
            <a:gd name="adj" fmla="val 247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ristian%20Walach\Local%20Settings\Temporary%20Internet%20Files\Content.IE5\46NO2YF3\EUROLIGA2013_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upiny"/>
      <sheetName val="KO8"/>
      <sheetName val="DKO16"/>
      <sheetName val="DKO32"/>
      <sheetName val="Prub_poradi"/>
    </sheetNames>
    <definedNames>
      <definedName name="Seradit_poradi"/>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Q21"/>
  <sheetViews>
    <sheetView showGridLines="0" workbookViewId="0" topLeftCell="A1">
      <selection activeCell="D22" sqref="D22"/>
    </sheetView>
  </sheetViews>
  <sheetFormatPr defaultColWidth="9.00390625" defaultRowHeight="12.75"/>
  <cols>
    <col min="1" max="1" width="2.125" style="2" customWidth="1"/>
    <col min="2" max="2" width="2.875" style="2" customWidth="1"/>
    <col min="3" max="3" width="2.50390625" style="2" customWidth="1"/>
    <col min="4" max="4" width="18.625" style="2" customWidth="1"/>
    <col min="5" max="18" width="3.625" style="2" customWidth="1"/>
    <col min="19" max="19" width="21.375" style="2" customWidth="1"/>
    <col min="20" max="20" width="5.125" style="2" customWidth="1"/>
    <col min="21" max="21" width="9.125" style="2" customWidth="1"/>
    <col min="22" max="22" width="3.625" style="2" customWidth="1"/>
    <col min="23" max="23" width="2.875" style="2" customWidth="1"/>
    <col min="24" max="24" width="9.125" style="2" customWidth="1"/>
    <col min="25" max="25" width="8.875" style="2" customWidth="1"/>
    <col min="26" max="26" width="9.125" style="2" hidden="1" customWidth="1"/>
    <col min="27" max="27" width="3.625" style="2" hidden="1" customWidth="1"/>
    <col min="28" max="28" width="1.625" style="2" hidden="1" customWidth="1"/>
    <col min="29" max="29" width="3.625" style="2" hidden="1" customWidth="1"/>
    <col min="30" max="30" width="1.625" style="2" hidden="1" customWidth="1"/>
    <col min="31" max="31" width="3.625" style="2" hidden="1" customWidth="1"/>
    <col min="32" max="32" width="1.625" style="2" hidden="1" customWidth="1"/>
    <col min="33" max="33" width="3.625" style="2" hidden="1" customWidth="1"/>
    <col min="34" max="34" width="1.625" style="2" hidden="1" customWidth="1"/>
    <col min="35" max="35" width="3.625" style="2" hidden="1" customWidth="1"/>
    <col min="36" max="36" width="1.625" style="2" hidden="1" customWidth="1"/>
    <col min="37" max="37" width="3.625" style="2" hidden="1" customWidth="1"/>
    <col min="38" max="38" width="1.625" style="2" hidden="1" customWidth="1"/>
    <col min="39" max="39" width="3.625" style="2" hidden="1" customWidth="1"/>
    <col min="40" max="40" width="1.625" style="2" hidden="1" customWidth="1"/>
    <col min="41" max="41" width="3.125" style="2" hidden="1" customWidth="1"/>
    <col min="42" max="16384" width="9.125" style="2" customWidth="1"/>
  </cols>
  <sheetData>
    <row r="1" spans="1:43" ht="13.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90" thickBot="1">
      <c r="A2" s="1"/>
      <c r="B2" s="1"/>
      <c r="C2" s="1"/>
      <c r="D2" s="4">
        <v>1</v>
      </c>
      <c r="E2" s="461" t="s">
        <v>0</v>
      </c>
      <c r="F2" s="462"/>
      <c r="G2" s="463" t="s">
        <v>1</v>
      </c>
      <c r="H2" s="462"/>
      <c r="I2" s="461" t="s">
        <v>2</v>
      </c>
      <c r="J2" s="462"/>
      <c r="K2" s="463" t="s">
        <v>3</v>
      </c>
      <c r="L2" s="462"/>
      <c r="M2" s="461" t="s">
        <v>4</v>
      </c>
      <c r="N2" s="464"/>
      <c r="O2" s="465" t="s">
        <v>5</v>
      </c>
      <c r="P2" s="466"/>
      <c r="Q2" s="465" t="s">
        <v>6</v>
      </c>
      <c r="R2" s="467"/>
      <c r="S2" s="5"/>
      <c r="T2" s="6" t="s">
        <v>7</v>
      </c>
      <c r="U2" s="7" t="s">
        <v>8</v>
      </c>
      <c r="V2" s="3" t="s">
        <v>9</v>
      </c>
      <c r="W2" s="1"/>
      <c r="X2" s="1"/>
      <c r="Y2" s="8"/>
      <c r="Z2" s="468" t="s">
        <v>10</v>
      </c>
      <c r="AA2" s="469"/>
      <c r="AB2" s="469"/>
      <c r="AC2" s="469"/>
      <c r="AD2" s="469"/>
      <c r="AE2" s="469"/>
      <c r="AF2" s="469"/>
      <c r="AG2" s="469"/>
      <c r="AH2" s="469"/>
      <c r="AI2" s="469"/>
      <c r="AJ2" s="469"/>
      <c r="AK2" s="469"/>
      <c r="AL2" s="469"/>
      <c r="AM2" s="469"/>
      <c r="AN2" s="9"/>
      <c r="AO2" s="10" t="s">
        <v>11</v>
      </c>
      <c r="AP2" s="1"/>
      <c r="AQ2" s="1"/>
    </row>
    <row r="3" spans="1:43" ht="12.75">
      <c r="A3" s="1"/>
      <c r="B3" s="1"/>
      <c r="C3" s="11"/>
      <c r="D3" s="12" t="s">
        <v>0</v>
      </c>
      <c r="E3" s="13"/>
      <c r="F3" s="14"/>
      <c r="G3" s="15">
        <v>0</v>
      </c>
      <c r="H3" s="16">
        <v>3</v>
      </c>
      <c r="I3" s="15">
        <v>0</v>
      </c>
      <c r="J3" s="16">
        <v>3</v>
      </c>
      <c r="K3" s="15">
        <v>0</v>
      </c>
      <c r="L3" s="16">
        <v>3</v>
      </c>
      <c r="M3" s="15">
        <v>3</v>
      </c>
      <c r="N3" s="16">
        <v>2</v>
      </c>
      <c r="O3" s="17">
        <v>0</v>
      </c>
      <c r="P3" s="18">
        <v>3</v>
      </c>
      <c r="Q3" s="15">
        <v>1</v>
      </c>
      <c r="R3" s="19">
        <v>3</v>
      </c>
      <c r="S3" s="20" t="s">
        <v>0</v>
      </c>
      <c r="T3" s="21">
        <v>1</v>
      </c>
      <c r="U3" s="22">
        <v>0.23529411764705882</v>
      </c>
      <c r="V3" s="23">
        <v>7</v>
      </c>
      <c r="W3" s="1"/>
      <c r="X3" s="1"/>
      <c r="Y3" s="1"/>
      <c r="Z3" s="24" t="s">
        <v>12</v>
      </c>
      <c r="AA3" s="25">
        <v>0</v>
      </c>
      <c r="AB3" s="25"/>
      <c r="AC3" s="25">
        <v>0</v>
      </c>
      <c r="AD3" s="25"/>
      <c r="AE3" s="25">
        <v>0</v>
      </c>
      <c r="AF3" s="25"/>
      <c r="AG3" s="25">
        <v>0</v>
      </c>
      <c r="AH3" s="25"/>
      <c r="AI3" s="25">
        <v>1</v>
      </c>
      <c r="AJ3" s="25"/>
      <c r="AK3" s="25">
        <v>0</v>
      </c>
      <c r="AL3" s="25"/>
      <c r="AM3" s="25">
        <v>0</v>
      </c>
      <c r="AN3" s="25"/>
      <c r="AO3" s="26">
        <v>1</v>
      </c>
      <c r="AP3" s="1"/>
      <c r="AQ3" s="1"/>
    </row>
    <row r="4" spans="1:43" ht="12.75">
      <c r="A4" s="1"/>
      <c r="B4" s="1"/>
      <c r="C4" s="11"/>
      <c r="D4" s="27" t="s">
        <v>1</v>
      </c>
      <c r="E4" s="28">
        <v>3</v>
      </c>
      <c r="F4" s="29">
        <v>0</v>
      </c>
      <c r="G4" s="30"/>
      <c r="H4" s="30"/>
      <c r="I4" s="31">
        <v>0</v>
      </c>
      <c r="J4" s="32">
        <v>3</v>
      </c>
      <c r="K4" s="31">
        <v>0</v>
      </c>
      <c r="L4" s="32">
        <v>3</v>
      </c>
      <c r="M4" s="31">
        <v>3</v>
      </c>
      <c r="N4" s="32">
        <v>2</v>
      </c>
      <c r="O4" s="31">
        <v>2</v>
      </c>
      <c r="P4" s="32">
        <v>3</v>
      </c>
      <c r="Q4" s="31">
        <v>0</v>
      </c>
      <c r="R4" s="33">
        <v>3</v>
      </c>
      <c r="S4" s="34" t="s">
        <v>1</v>
      </c>
      <c r="T4" s="35">
        <v>2</v>
      </c>
      <c r="U4" s="36">
        <v>0.5714285714285714</v>
      </c>
      <c r="V4" s="37">
        <v>6</v>
      </c>
      <c r="W4" s="1"/>
      <c r="X4" s="1"/>
      <c r="Y4" s="1"/>
      <c r="Z4" s="38" t="s">
        <v>13</v>
      </c>
      <c r="AA4" s="25">
        <v>1</v>
      </c>
      <c r="AB4" s="25"/>
      <c r="AC4" s="25">
        <v>0</v>
      </c>
      <c r="AD4" s="25"/>
      <c r="AE4" s="25">
        <v>0</v>
      </c>
      <c r="AF4" s="25"/>
      <c r="AG4" s="25">
        <v>0</v>
      </c>
      <c r="AH4" s="25"/>
      <c r="AI4" s="25">
        <v>1</v>
      </c>
      <c r="AJ4" s="25"/>
      <c r="AK4" s="25">
        <v>0</v>
      </c>
      <c r="AL4" s="25"/>
      <c r="AM4" s="25">
        <v>0</v>
      </c>
      <c r="AN4" s="25"/>
      <c r="AO4" s="26">
        <v>2</v>
      </c>
      <c r="AP4" s="1"/>
      <c r="AQ4" s="1"/>
    </row>
    <row r="5" spans="1:43" ht="12.75">
      <c r="A5" s="1"/>
      <c r="B5" s="1"/>
      <c r="C5" s="11"/>
      <c r="D5" s="39" t="s">
        <v>2</v>
      </c>
      <c r="E5" s="40">
        <v>3</v>
      </c>
      <c r="F5" s="41">
        <v>0</v>
      </c>
      <c r="G5" s="42">
        <v>3</v>
      </c>
      <c r="H5" s="41">
        <v>0</v>
      </c>
      <c r="I5" s="30"/>
      <c r="J5" s="30"/>
      <c r="K5" s="15">
        <v>3</v>
      </c>
      <c r="L5" s="18">
        <v>2</v>
      </c>
      <c r="M5" s="43">
        <v>3</v>
      </c>
      <c r="N5" s="18">
        <v>2</v>
      </c>
      <c r="O5" s="44">
        <v>3</v>
      </c>
      <c r="P5" s="45">
        <v>0</v>
      </c>
      <c r="Q5" s="15">
        <v>2</v>
      </c>
      <c r="R5" s="46">
        <v>3</v>
      </c>
      <c r="S5" s="47" t="s">
        <v>2</v>
      </c>
      <c r="T5" s="35">
        <v>5</v>
      </c>
      <c r="U5" s="36">
        <v>2.4285714285714284</v>
      </c>
      <c r="V5" s="48">
        <v>2</v>
      </c>
      <c r="W5" s="1"/>
      <c r="X5" s="1"/>
      <c r="Y5" s="1"/>
      <c r="Z5" s="38" t="s">
        <v>14</v>
      </c>
      <c r="AA5" s="25">
        <v>1</v>
      </c>
      <c r="AB5" s="25"/>
      <c r="AC5" s="25">
        <v>1</v>
      </c>
      <c r="AD5" s="25"/>
      <c r="AE5" s="25">
        <v>0</v>
      </c>
      <c r="AF5" s="25"/>
      <c r="AG5" s="25">
        <v>1</v>
      </c>
      <c r="AH5" s="25"/>
      <c r="AI5" s="25">
        <v>1</v>
      </c>
      <c r="AJ5" s="25"/>
      <c r="AK5" s="25">
        <v>1</v>
      </c>
      <c r="AL5" s="25"/>
      <c r="AM5" s="25">
        <v>0</v>
      </c>
      <c r="AN5" s="25"/>
      <c r="AO5" s="26">
        <v>5</v>
      </c>
      <c r="AP5" s="1"/>
      <c r="AQ5" s="1"/>
    </row>
    <row r="6" spans="1:43" ht="12.75">
      <c r="A6" s="1"/>
      <c r="B6" s="1"/>
      <c r="C6" s="11"/>
      <c r="D6" s="27" t="s">
        <v>3</v>
      </c>
      <c r="E6" s="49">
        <v>3</v>
      </c>
      <c r="F6" s="29">
        <v>0</v>
      </c>
      <c r="G6" s="50">
        <v>3</v>
      </c>
      <c r="H6" s="29">
        <v>0</v>
      </c>
      <c r="I6" s="51">
        <v>2</v>
      </c>
      <c r="J6" s="29">
        <v>3</v>
      </c>
      <c r="K6" s="30"/>
      <c r="L6" s="30"/>
      <c r="M6" s="52">
        <v>0</v>
      </c>
      <c r="N6" s="32">
        <v>3</v>
      </c>
      <c r="O6" s="53">
        <v>3</v>
      </c>
      <c r="P6" s="54">
        <v>1</v>
      </c>
      <c r="Q6" s="31">
        <v>0</v>
      </c>
      <c r="R6" s="33">
        <v>3</v>
      </c>
      <c r="S6" s="34" t="s">
        <v>3</v>
      </c>
      <c r="T6" s="35">
        <v>3</v>
      </c>
      <c r="U6" s="36">
        <v>1.1</v>
      </c>
      <c r="V6" s="37">
        <v>3</v>
      </c>
      <c r="W6" s="1"/>
      <c r="X6" s="1"/>
      <c r="Y6" s="1"/>
      <c r="Z6" s="38" t="s">
        <v>15</v>
      </c>
      <c r="AA6" s="25">
        <v>1</v>
      </c>
      <c r="AB6" s="25"/>
      <c r="AC6" s="25">
        <v>1</v>
      </c>
      <c r="AD6" s="25"/>
      <c r="AE6" s="25">
        <v>0</v>
      </c>
      <c r="AF6" s="25"/>
      <c r="AG6" s="25">
        <v>0</v>
      </c>
      <c r="AH6" s="25"/>
      <c r="AI6" s="25">
        <v>0</v>
      </c>
      <c r="AJ6" s="25"/>
      <c r="AK6" s="25">
        <v>1</v>
      </c>
      <c r="AL6" s="25"/>
      <c r="AM6" s="25">
        <v>0</v>
      </c>
      <c r="AN6" s="25"/>
      <c r="AO6" s="26">
        <v>3</v>
      </c>
      <c r="AP6" s="1"/>
      <c r="AQ6" s="1"/>
    </row>
    <row r="7" spans="1:43" ht="12.75">
      <c r="A7" s="1"/>
      <c r="B7" s="1"/>
      <c r="C7" s="11"/>
      <c r="D7" s="39" t="s">
        <v>4</v>
      </c>
      <c r="E7" s="40">
        <v>2</v>
      </c>
      <c r="F7" s="55">
        <v>3</v>
      </c>
      <c r="G7" s="56">
        <v>2</v>
      </c>
      <c r="H7" s="41">
        <v>3</v>
      </c>
      <c r="I7" s="42">
        <v>2</v>
      </c>
      <c r="J7" s="55">
        <v>3</v>
      </c>
      <c r="K7" s="56">
        <v>3</v>
      </c>
      <c r="L7" s="41">
        <v>0</v>
      </c>
      <c r="M7" s="30"/>
      <c r="N7" s="57"/>
      <c r="O7" s="15">
        <v>3</v>
      </c>
      <c r="P7" s="18">
        <v>0</v>
      </c>
      <c r="Q7" s="15">
        <v>0</v>
      </c>
      <c r="R7" s="46">
        <v>3</v>
      </c>
      <c r="S7" s="47" t="s">
        <v>4</v>
      </c>
      <c r="T7" s="35">
        <v>2</v>
      </c>
      <c r="U7" s="36">
        <v>1</v>
      </c>
      <c r="V7" s="48">
        <v>4</v>
      </c>
      <c r="W7" s="1"/>
      <c r="X7" s="1"/>
      <c r="Y7" s="1"/>
      <c r="Z7" s="38" t="s">
        <v>16</v>
      </c>
      <c r="AA7" s="25">
        <v>0</v>
      </c>
      <c r="AB7" s="25"/>
      <c r="AC7" s="25">
        <v>0</v>
      </c>
      <c r="AD7" s="25"/>
      <c r="AE7" s="25">
        <v>0</v>
      </c>
      <c r="AF7" s="25"/>
      <c r="AG7" s="25">
        <v>1</v>
      </c>
      <c r="AH7" s="25"/>
      <c r="AI7" s="25">
        <v>0</v>
      </c>
      <c r="AJ7" s="25"/>
      <c r="AK7" s="25">
        <v>1</v>
      </c>
      <c r="AL7" s="25"/>
      <c r="AM7" s="25">
        <v>0</v>
      </c>
      <c r="AN7" s="25"/>
      <c r="AO7" s="26">
        <v>2</v>
      </c>
      <c r="AP7" s="1"/>
      <c r="AQ7" s="1"/>
    </row>
    <row r="8" spans="1:43" ht="12.75">
      <c r="A8" s="1"/>
      <c r="B8" s="1"/>
      <c r="C8" s="11"/>
      <c r="D8" s="27" t="s">
        <v>5</v>
      </c>
      <c r="E8" s="28">
        <v>3</v>
      </c>
      <c r="F8" s="58">
        <v>0</v>
      </c>
      <c r="G8" s="59">
        <v>3</v>
      </c>
      <c r="H8" s="29">
        <v>2</v>
      </c>
      <c r="I8" s="50">
        <v>0</v>
      </c>
      <c r="J8" s="58">
        <v>3</v>
      </c>
      <c r="K8" s="59">
        <v>1</v>
      </c>
      <c r="L8" s="29">
        <v>3</v>
      </c>
      <c r="M8" s="59">
        <v>0</v>
      </c>
      <c r="N8" s="60">
        <v>3</v>
      </c>
      <c r="O8" s="61"/>
      <c r="P8" s="62"/>
      <c r="Q8" s="31">
        <v>1</v>
      </c>
      <c r="R8" s="33">
        <v>3</v>
      </c>
      <c r="S8" s="34" t="s">
        <v>5</v>
      </c>
      <c r="T8" s="35">
        <v>2</v>
      </c>
      <c r="U8" s="36">
        <v>0.5714285714285714</v>
      </c>
      <c r="V8" s="37">
        <v>5</v>
      </c>
      <c r="W8" s="1"/>
      <c r="X8" s="1"/>
      <c r="Y8" s="1"/>
      <c r="Z8" s="38" t="s">
        <v>17</v>
      </c>
      <c r="AA8" s="25">
        <v>1</v>
      </c>
      <c r="AB8" s="25"/>
      <c r="AC8" s="25">
        <v>1</v>
      </c>
      <c r="AD8" s="25"/>
      <c r="AE8" s="25">
        <v>0</v>
      </c>
      <c r="AF8" s="25"/>
      <c r="AG8" s="25">
        <v>0</v>
      </c>
      <c r="AH8" s="25"/>
      <c r="AI8" s="25">
        <v>0</v>
      </c>
      <c r="AJ8" s="25"/>
      <c r="AK8" s="25">
        <v>0</v>
      </c>
      <c r="AL8" s="25"/>
      <c r="AM8" s="25">
        <v>0</v>
      </c>
      <c r="AN8" s="25"/>
      <c r="AO8" s="26">
        <v>2</v>
      </c>
      <c r="AP8" s="1"/>
      <c r="AQ8" s="1"/>
    </row>
    <row r="9" spans="1:43" ht="13.5" thickBot="1">
      <c r="A9" s="1"/>
      <c r="B9" s="1"/>
      <c r="C9" s="11"/>
      <c r="D9" s="63" t="s">
        <v>6</v>
      </c>
      <c r="E9" s="64">
        <v>3</v>
      </c>
      <c r="F9" s="65">
        <v>1</v>
      </c>
      <c r="G9" s="66">
        <v>3</v>
      </c>
      <c r="H9" s="65">
        <v>0</v>
      </c>
      <c r="I9" s="66">
        <v>3</v>
      </c>
      <c r="J9" s="65">
        <v>2</v>
      </c>
      <c r="K9" s="66">
        <v>3</v>
      </c>
      <c r="L9" s="65">
        <v>0</v>
      </c>
      <c r="M9" s="67">
        <v>3</v>
      </c>
      <c r="N9" s="65">
        <v>0</v>
      </c>
      <c r="O9" s="68">
        <v>3</v>
      </c>
      <c r="P9" s="69">
        <v>1</v>
      </c>
      <c r="Q9" s="70"/>
      <c r="R9" s="71"/>
      <c r="S9" s="72" t="s">
        <v>6</v>
      </c>
      <c r="T9" s="73">
        <v>5</v>
      </c>
      <c r="U9" s="74">
        <v>3.75</v>
      </c>
      <c r="V9" s="75">
        <v>1</v>
      </c>
      <c r="W9" s="1"/>
      <c r="X9" s="1"/>
      <c r="Y9" s="1"/>
      <c r="Z9" s="76" t="s">
        <v>18</v>
      </c>
      <c r="AA9" s="77">
        <v>1</v>
      </c>
      <c r="AB9" s="77"/>
      <c r="AC9" s="77">
        <v>1</v>
      </c>
      <c r="AD9" s="77"/>
      <c r="AE9" s="77">
        <v>0</v>
      </c>
      <c r="AF9" s="77"/>
      <c r="AG9" s="77">
        <v>1</v>
      </c>
      <c r="AH9" s="77"/>
      <c r="AI9" s="77">
        <v>1</v>
      </c>
      <c r="AJ9" s="77"/>
      <c r="AK9" s="77">
        <v>1</v>
      </c>
      <c r="AL9" s="77"/>
      <c r="AM9" s="77">
        <v>0</v>
      </c>
      <c r="AN9" s="77"/>
      <c r="AO9" s="78">
        <v>5</v>
      </c>
      <c r="AP9" s="1"/>
      <c r="AQ9" s="1"/>
    </row>
    <row r="10" spans="1:43"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13.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90" thickBot="1">
      <c r="A12" s="1"/>
      <c r="B12" s="1"/>
      <c r="C12" s="1"/>
      <c r="D12" s="4">
        <v>2</v>
      </c>
      <c r="E12" s="461" t="s">
        <v>19</v>
      </c>
      <c r="F12" s="462"/>
      <c r="G12" s="463" t="s">
        <v>20</v>
      </c>
      <c r="H12" s="462"/>
      <c r="I12" s="461" t="s">
        <v>21</v>
      </c>
      <c r="J12" s="462"/>
      <c r="K12" s="463" t="s">
        <v>22</v>
      </c>
      <c r="L12" s="462"/>
      <c r="M12" s="461" t="s">
        <v>23</v>
      </c>
      <c r="N12" s="464"/>
      <c r="O12" s="465" t="s">
        <v>24</v>
      </c>
      <c r="P12" s="466"/>
      <c r="Q12" s="465" t="s">
        <v>25</v>
      </c>
      <c r="R12" s="467"/>
      <c r="S12" s="5"/>
      <c r="T12" s="6" t="s">
        <v>7</v>
      </c>
      <c r="U12" s="7" t="s">
        <v>8</v>
      </c>
      <c r="V12" s="3" t="s">
        <v>9</v>
      </c>
      <c r="W12" s="1"/>
      <c r="X12" s="1"/>
      <c r="Y12" s="1"/>
      <c r="Z12" s="470" t="s">
        <v>10</v>
      </c>
      <c r="AA12" s="469"/>
      <c r="AB12" s="469"/>
      <c r="AC12" s="469"/>
      <c r="AD12" s="469"/>
      <c r="AE12" s="469"/>
      <c r="AF12" s="469"/>
      <c r="AG12" s="469"/>
      <c r="AH12" s="469"/>
      <c r="AI12" s="469"/>
      <c r="AJ12" s="469"/>
      <c r="AK12" s="469"/>
      <c r="AL12" s="469"/>
      <c r="AM12" s="469"/>
      <c r="AN12" s="9"/>
      <c r="AO12" s="10" t="s">
        <v>11</v>
      </c>
      <c r="AP12" s="1"/>
      <c r="AQ12" s="1"/>
    </row>
    <row r="13" spans="1:43" ht="12.75">
      <c r="A13" s="1"/>
      <c r="B13" s="1"/>
      <c r="C13" s="11"/>
      <c r="D13" s="12" t="s">
        <v>19</v>
      </c>
      <c r="E13" s="13"/>
      <c r="F13" s="14"/>
      <c r="G13" s="15">
        <v>3</v>
      </c>
      <c r="H13" s="16">
        <v>1</v>
      </c>
      <c r="I13" s="15">
        <v>2</v>
      </c>
      <c r="J13" s="16">
        <v>3</v>
      </c>
      <c r="K13" s="15">
        <v>0</v>
      </c>
      <c r="L13" s="16">
        <v>3</v>
      </c>
      <c r="M13" s="15">
        <v>0</v>
      </c>
      <c r="N13" s="16">
        <v>3</v>
      </c>
      <c r="O13" s="17">
        <v>3</v>
      </c>
      <c r="P13" s="18">
        <v>1</v>
      </c>
      <c r="Q13" s="15">
        <v>2</v>
      </c>
      <c r="R13" s="19">
        <v>3</v>
      </c>
      <c r="S13" s="20" t="s">
        <v>19</v>
      </c>
      <c r="T13" s="21">
        <v>2</v>
      </c>
      <c r="U13" s="22">
        <v>0.7142857142857143</v>
      </c>
      <c r="V13" s="79">
        <v>5</v>
      </c>
      <c r="W13" s="1"/>
      <c r="X13" s="1"/>
      <c r="Y13" s="1"/>
      <c r="Z13" s="24" t="s">
        <v>12</v>
      </c>
      <c r="AA13" s="25">
        <v>0</v>
      </c>
      <c r="AB13" s="25"/>
      <c r="AC13" s="25">
        <v>1</v>
      </c>
      <c r="AD13" s="25"/>
      <c r="AE13" s="25">
        <v>0</v>
      </c>
      <c r="AF13" s="25"/>
      <c r="AG13" s="25">
        <v>0</v>
      </c>
      <c r="AH13" s="25"/>
      <c r="AI13" s="25">
        <v>0</v>
      </c>
      <c r="AJ13" s="25"/>
      <c r="AK13" s="25">
        <v>1</v>
      </c>
      <c r="AL13" s="25"/>
      <c r="AM13" s="25">
        <v>0</v>
      </c>
      <c r="AN13" s="25"/>
      <c r="AO13" s="26">
        <v>2</v>
      </c>
      <c r="AP13" s="1"/>
      <c r="AQ13" s="1"/>
    </row>
    <row r="14" spans="1:43" ht="12.75">
      <c r="A14" s="1"/>
      <c r="B14" s="1"/>
      <c r="C14" s="11"/>
      <c r="D14" s="27" t="s">
        <v>20</v>
      </c>
      <c r="E14" s="28">
        <v>1</v>
      </c>
      <c r="F14" s="29">
        <v>3</v>
      </c>
      <c r="G14" s="30"/>
      <c r="H14" s="30"/>
      <c r="I14" s="31">
        <v>1</v>
      </c>
      <c r="J14" s="32">
        <v>3</v>
      </c>
      <c r="K14" s="31">
        <v>0</v>
      </c>
      <c r="L14" s="32">
        <v>3</v>
      </c>
      <c r="M14" s="31">
        <v>1</v>
      </c>
      <c r="N14" s="32">
        <v>3</v>
      </c>
      <c r="O14" s="31">
        <v>3</v>
      </c>
      <c r="P14" s="32">
        <v>2</v>
      </c>
      <c r="Q14" s="31">
        <v>0</v>
      </c>
      <c r="R14" s="33">
        <v>3</v>
      </c>
      <c r="S14" s="34" t="s">
        <v>20</v>
      </c>
      <c r="T14" s="35">
        <v>1</v>
      </c>
      <c r="U14" s="36">
        <v>0.35294117647058826</v>
      </c>
      <c r="V14" s="37">
        <v>7</v>
      </c>
      <c r="W14" s="1"/>
      <c r="X14" s="1"/>
      <c r="Y14" s="1"/>
      <c r="Z14" s="38" t="s">
        <v>13</v>
      </c>
      <c r="AA14" s="25">
        <v>0</v>
      </c>
      <c r="AB14" s="25"/>
      <c r="AC14" s="25">
        <v>0</v>
      </c>
      <c r="AD14" s="25"/>
      <c r="AE14" s="25">
        <v>0</v>
      </c>
      <c r="AF14" s="25"/>
      <c r="AG14" s="25">
        <v>0</v>
      </c>
      <c r="AH14" s="25"/>
      <c r="AI14" s="25">
        <v>0</v>
      </c>
      <c r="AJ14" s="25"/>
      <c r="AK14" s="25">
        <v>1</v>
      </c>
      <c r="AL14" s="25"/>
      <c r="AM14" s="25">
        <v>0</v>
      </c>
      <c r="AN14" s="25"/>
      <c r="AO14" s="26">
        <v>1</v>
      </c>
      <c r="AP14" s="1"/>
      <c r="AQ14" s="1"/>
    </row>
    <row r="15" spans="1:43" ht="12.75">
      <c r="A15" s="1"/>
      <c r="B15" s="1"/>
      <c r="C15" s="11"/>
      <c r="D15" s="39" t="s">
        <v>21</v>
      </c>
      <c r="E15" s="40">
        <v>3</v>
      </c>
      <c r="F15" s="41">
        <v>2</v>
      </c>
      <c r="G15" s="42">
        <v>3</v>
      </c>
      <c r="H15" s="41">
        <v>1</v>
      </c>
      <c r="I15" s="30"/>
      <c r="J15" s="30"/>
      <c r="K15" s="15">
        <v>3</v>
      </c>
      <c r="L15" s="18">
        <v>2</v>
      </c>
      <c r="M15" s="43">
        <v>1</v>
      </c>
      <c r="N15" s="18">
        <v>3</v>
      </c>
      <c r="O15" s="44">
        <v>3</v>
      </c>
      <c r="P15" s="45">
        <v>0</v>
      </c>
      <c r="Q15" s="15">
        <v>3</v>
      </c>
      <c r="R15" s="46">
        <v>1</v>
      </c>
      <c r="S15" s="47" t="s">
        <v>21</v>
      </c>
      <c r="T15" s="35">
        <v>5</v>
      </c>
      <c r="U15" s="36">
        <v>1.7777777777777777</v>
      </c>
      <c r="V15" s="37">
        <v>2</v>
      </c>
      <c r="W15" s="1"/>
      <c r="X15" s="1"/>
      <c r="Y15" s="1"/>
      <c r="Z15" s="38" t="s">
        <v>14</v>
      </c>
      <c r="AA15" s="25">
        <v>1</v>
      </c>
      <c r="AB15" s="25"/>
      <c r="AC15" s="25">
        <v>1</v>
      </c>
      <c r="AD15" s="25"/>
      <c r="AE15" s="25">
        <v>0</v>
      </c>
      <c r="AF15" s="25"/>
      <c r="AG15" s="25">
        <v>1</v>
      </c>
      <c r="AH15" s="25"/>
      <c r="AI15" s="25">
        <v>0</v>
      </c>
      <c r="AJ15" s="25"/>
      <c r="AK15" s="25">
        <v>1</v>
      </c>
      <c r="AL15" s="25"/>
      <c r="AM15" s="25">
        <v>1</v>
      </c>
      <c r="AN15" s="25"/>
      <c r="AO15" s="26">
        <v>5</v>
      </c>
      <c r="AP15" s="1"/>
      <c r="AQ15" s="1"/>
    </row>
    <row r="16" spans="1:43" ht="12.75">
      <c r="A16" s="1"/>
      <c r="B16" s="1"/>
      <c r="C16" s="11"/>
      <c r="D16" s="27" t="s">
        <v>22</v>
      </c>
      <c r="E16" s="49">
        <v>3</v>
      </c>
      <c r="F16" s="29">
        <v>0</v>
      </c>
      <c r="G16" s="50">
        <v>3</v>
      </c>
      <c r="H16" s="29">
        <v>0</v>
      </c>
      <c r="I16" s="51">
        <v>2</v>
      </c>
      <c r="J16" s="29">
        <v>3</v>
      </c>
      <c r="K16" s="30"/>
      <c r="L16" s="30"/>
      <c r="M16" s="52">
        <v>1</v>
      </c>
      <c r="N16" s="32">
        <v>3</v>
      </c>
      <c r="O16" s="53">
        <v>2</v>
      </c>
      <c r="P16" s="54">
        <v>3</v>
      </c>
      <c r="Q16" s="31">
        <v>1</v>
      </c>
      <c r="R16" s="33">
        <v>3</v>
      </c>
      <c r="S16" s="34" t="s">
        <v>22</v>
      </c>
      <c r="T16" s="35">
        <v>2</v>
      </c>
      <c r="U16" s="36">
        <v>1</v>
      </c>
      <c r="V16" s="37">
        <v>4</v>
      </c>
      <c r="W16" s="1"/>
      <c r="X16" s="1"/>
      <c r="Y16" s="1"/>
      <c r="Z16" s="38" t="s">
        <v>15</v>
      </c>
      <c r="AA16" s="25">
        <v>1</v>
      </c>
      <c r="AB16" s="25"/>
      <c r="AC16" s="25">
        <v>1</v>
      </c>
      <c r="AD16" s="25"/>
      <c r="AE16" s="25">
        <v>0</v>
      </c>
      <c r="AF16" s="25"/>
      <c r="AG16" s="25">
        <v>0</v>
      </c>
      <c r="AH16" s="25"/>
      <c r="AI16" s="25">
        <v>0</v>
      </c>
      <c r="AJ16" s="25"/>
      <c r="AK16" s="25">
        <v>0</v>
      </c>
      <c r="AL16" s="25"/>
      <c r="AM16" s="25">
        <v>0</v>
      </c>
      <c r="AN16" s="25"/>
      <c r="AO16" s="26">
        <v>2</v>
      </c>
      <c r="AP16" s="1"/>
      <c r="AQ16" s="1"/>
    </row>
    <row r="17" spans="1:43" ht="12.75">
      <c r="A17" s="1"/>
      <c r="B17" s="1"/>
      <c r="C17" s="11"/>
      <c r="D17" s="39" t="s">
        <v>23</v>
      </c>
      <c r="E17" s="40">
        <v>3</v>
      </c>
      <c r="F17" s="55">
        <v>0</v>
      </c>
      <c r="G17" s="56">
        <v>3</v>
      </c>
      <c r="H17" s="41">
        <v>1</v>
      </c>
      <c r="I17" s="42">
        <v>3</v>
      </c>
      <c r="J17" s="55">
        <v>1</v>
      </c>
      <c r="K17" s="56">
        <v>3</v>
      </c>
      <c r="L17" s="41">
        <v>1</v>
      </c>
      <c r="M17" s="30"/>
      <c r="N17" s="57"/>
      <c r="O17" s="15">
        <v>3</v>
      </c>
      <c r="P17" s="18">
        <v>1</v>
      </c>
      <c r="Q17" s="15">
        <v>3</v>
      </c>
      <c r="R17" s="46">
        <v>1</v>
      </c>
      <c r="S17" s="47" t="s">
        <v>23</v>
      </c>
      <c r="T17" s="35">
        <v>6</v>
      </c>
      <c r="U17" s="36">
        <v>3.6</v>
      </c>
      <c r="V17" s="48">
        <v>1</v>
      </c>
      <c r="W17" s="1"/>
      <c r="X17" s="1"/>
      <c r="Y17" s="1"/>
      <c r="Z17" s="38" t="s">
        <v>16</v>
      </c>
      <c r="AA17" s="25">
        <v>1</v>
      </c>
      <c r="AB17" s="25"/>
      <c r="AC17" s="25">
        <v>1</v>
      </c>
      <c r="AD17" s="25"/>
      <c r="AE17" s="25">
        <v>1</v>
      </c>
      <c r="AF17" s="25"/>
      <c r="AG17" s="25">
        <v>1</v>
      </c>
      <c r="AH17" s="25"/>
      <c r="AI17" s="25">
        <v>0</v>
      </c>
      <c r="AJ17" s="25"/>
      <c r="AK17" s="25">
        <v>1</v>
      </c>
      <c r="AL17" s="25"/>
      <c r="AM17" s="25">
        <v>1</v>
      </c>
      <c r="AN17" s="25"/>
      <c r="AO17" s="26">
        <v>6</v>
      </c>
      <c r="AP17" s="1"/>
      <c r="AQ17" s="1"/>
    </row>
    <row r="18" spans="1:43" ht="12.75">
      <c r="A18" s="1"/>
      <c r="B18" s="1"/>
      <c r="C18" s="11"/>
      <c r="D18" s="27" t="s">
        <v>24</v>
      </c>
      <c r="E18" s="28">
        <v>1</v>
      </c>
      <c r="F18" s="58">
        <v>3</v>
      </c>
      <c r="G18" s="59">
        <v>2</v>
      </c>
      <c r="H18" s="29">
        <v>3</v>
      </c>
      <c r="I18" s="50">
        <v>0</v>
      </c>
      <c r="J18" s="58">
        <v>3</v>
      </c>
      <c r="K18" s="59">
        <v>3</v>
      </c>
      <c r="L18" s="29">
        <v>2</v>
      </c>
      <c r="M18" s="50">
        <v>1</v>
      </c>
      <c r="N18" s="60">
        <v>3</v>
      </c>
      <c r="O18" s="61"/>
      <c r="P18" s="62"/>
      <c r="Q18" s="31">
        <v>0</v>
      </c>
      <c r="R18" s="33">
        <v>3</v>
      </c>
      <c r="S18" s="34" t="s">
        <v>24</v>
      </c>
      <c r="T18" s="35">
        <v>1</v>
      </c>
      <c r="U18" s="36">
        <v>0.4117647058823529</v>
      </c>
      <c r="V18" s="37">
        <v>6</v>
      </c>
      <c r="W18" s="1"/>
      <c r="X18" s="1"/>
      <c r="Y18" s="1"/>
      <c r="Z18" s="38" t="s">
        <v>17</v>
      </c>
      <c r="AA18" s="25">
        <v>0</v>
      </c>
      <c r="AB18" s="25"/>
      <c r="AC18" s="25">
        <v>0</v>
      </c>
      <c r="AD18" s="25"/>
      <c r="AE18" s="25">
        <v>0</v>
      </c>
      <c r="AF18" s="25"/>
      <c r="AG18" s="25">
        <v>1</v>
      </c>
      <c r="AH18" s="25"/>
      <c r="AI18" s="25">
        <v>0</v>
      </c>
      <c r="AJ18" s="25"/>
      <c r="AK18" s="25">
        <v>0</v>
      </c>
      <c r="AL18" s="25"/>
      <c r="AM18" s="25">
        <v>0</v>
      </c>
      <c r="AN18" s="25"/>
      <c r="AO18" s="26">
        <v>1</v>
      </c>
      <c r="AP18" s="1"/>
      <c r="AQ18" s="1"/>
    </row>
    <row r="19" spans="1:43" ht="13.5" thickBot="1">
      <c r="A19" s="1"/>
      <c r="B19" s="1"/>
      <c r="C19" s="11"/>
      <c r="D19" s="63" t="s">
        <v>25</v>
      </c>
      <c r="E19" s="64">
        <v>3</v>
      </c>
      <c r="F19" s="65">
        <v>2</v>
      </c>
      <c r="G19" s="66">
        <v>3</v>
      </c>
      <c r="H19" s="65">
        <v>0</v>
      </c>
      <c r="I19" s="66">
        <v>1</v>
      </c>
      <c r="J19" s="65">
        <v>3</v>
      </c>
      <c r="K19" s="66">
        <v>3</v>
      </c>
      <c r="L19" s="65">
        <v>1</v>
      </c>
      <c r="M19" s="67">
        <v>1</v>
      </c>
      <c r="N19" s="65">
        <v>3</v>
      </c>
      <c r="O19" s="68">
        <v>3</v>
      </c>
      <c r="P19" s="69">
        <v>0</v>
      </c>
      <c r="Q19" s="70"/>
      <c r="R19" s="71"/>
      <c r="S19" s="72" t="s">
        <v>25</v>
      </c>
      <c r="T19" s="73">
        <v>4</v>
      </c>
      <c r="U19" s="74">
        <v>1.5555555555555556</v>
      </c>
      <c r="V19" s="75">
        <v>3</v>
      </c>
      <c r="W19" s="1"/>
      <c r="X19" s="1"/>
      <c r="Y19" s="1"/>
      <c r="Z19" s="76" t="s">
        <v>18</v>
      </c>
      <c r="AA19" s="77">
        <v>1</v>
      </c>
      <c r="AB19" s="77"/>
      <c r="AC19" s="77">
        <v>1</v>
      </c>
      <c r="AD19" s="77"/>
      <c r="AE19" s="77">
        <v>0</v>
      </c>
      <c r="AF19" s="77"/>
      <c r="AG19" s="77">
        <v>1</v>
      </c>
      <c r="AH19" s="77"/>
      <c r="AI19" s="77">
        <v>0</v>
      </c>
      <c r="AJ19" s="77"/>
      <c r="AK19" s="77">
        <v>1</v>
      </c>
      <c r="AL19" s="77"/>
      <c r="AM19" s="77">
        <v>0</v>
      </c>
      <c r="AN19" s="77"/>
      <c r="AO19" s="78">
        <v>4</v>
      </c>
      <c r="AP19" s="1"/>
      <c r="AQ19" s="1"/>
    </row>
    <row r="20" spans="1:43"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sheetData>
  <mergeCells count="16">
    <mergeCell ref="M12:N12"/>
    <mergeCell ref="O12:P12"/>
    <mergeCell ref="Q12:R12"/>
    <mergeCell ref="Z12:AM12"/>
    <mergeCell ref="E12:F12"/>
    <mergeCell ref="G12:H12"/>
    <mergeCell ref="I12:J12"/>
    <mergeCell ref="K12:L12"/>
    <mergeCell ref="M2:N2"/>
    <mergeCell ref="O2:P2"/>
    <mergeCell ref="Q2:R2"/>
    <mergeCell ref="Z2:AM2"/>
    <mergeCell ref="E2:F2"/>
    <mergeCell ref="G2:H2"/>
    <mergeCell ref="I2:J2"/>
    <mergeCell ref="K2:L2"/>
  </mergeCells>
  <conditionalFormatting sqref="U3:U9 U13:U19">
    <cfRule type="cellIs" priority="1" dxfId="0" operator="greaterThan" stopIfTrue="1">
      <formula>0</formula>
    </cfRule>
  </conditionalFormatting>
  <conditionalFormatting sqref="K5:R5 O7:R7 G3:R3 K15:R15 O17:R17 G13:R13">
    <cfRule type="cellIs" priority="2" dxfId="1" operator="equal" stopIfTrue="1">
      <formula>FALSE</formula>
    </cfRule>
  </conditionalFormatting>
  <conditionalFormatting sqref="Q8:R8 M6:R6 I4:R4 Q18:R18 M16:R16 I14:R14">
    <cfRule type="cellIs" priority="3" dxfId="2" operator="equal" stopIfTrue="1">
      <formula>FALSE</formula>
    </cfRule>
  </conditionalFormatting>
  <dataValidations count="1">
    <dataValidation allowBlank="1" showInputMessage="1" showErrorMessage="1" errorTitle="Hodnota výsledku" error="Povolená hodnota výsledku je  0 až 100&#10;Ostatní vstupy jsou pokládány za vadné&#10;Pole je možné promazat klávesou Delete" sqref="AO2 T2:T9 U3:U9 K2:K9 V2:V9 L3:L9 J3:J9 D2:E9 F3:F9 H3:H9 M2:Q9 I2:I8 G2:G9 R3:S9 T12:T19 U13:U19 V12:V19 Y2 I12:I19 M12:Q12 J13:J19 G12:G19 L13:S19 K12:K19 F13:F19 H13:H19 D12:E19 AO12 Z3:Z9 Z13:Z19"/>
  </dataValidation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O249"/>
  <sheetViews>
    <sheetView showGridLines="0" showRowColHeaders="0" tabSelected="1" zoomScale="75" zoomScaleNormal="75" workbookViewId="0" topLeftCell="A1">
      <selection activeCell="B4" sqref="B4"/>
    </sheetView>
  </sheetViews>
  <sheetFormatPr defaultColWidth="9.00390625" defaultRowHeight="12.75"/>
  <cols>
    <col min="1" max="1" width="0.875" style="82" customWidth="1"/>
    <col min="2" max="2" width="0.5" style="82" customWidth="1"/>
    <col min="3" max="3" width="14.625" style="82" customWidth="1"/>
    <col min="4" max="4" width="3.625" style="82" customWidth="1"/>
    <col min="5" max="5" width="3.625" style="82" hidden="1" customWidth="1"/>
    <col min="6" max="6" width="0.5" style="82" customWidth="1"/>
    <col min="7" max="7" width="14.625" style="82" customWidth="1"/>
    <col min="8" max="8" width="3.50390625" style="82" customWidth="1"/>
    <col min="9" max="9" width="3.625" style="82" hidden="1" customWidth="1"/>
    <col min="10" max="11" width="0.5" style="82" customWidth="1"/>
    <col min="12" max="12" width="14.625" style="82" customWidth="1"/>
    <col min="13" max="13" width="3.625" style="82" customWidth="1"/>
    <col min="14" max="14" width="3.625" style="82" hidden="1" customWidth="1"/>
    <col min="15" max="16" width="0.5" style="82" customWidth="1"/>
    <col min="17" max="17" width="14.625" style="82" customWidth="1"/>
    <col min="18" max="18" width="3.50390625" style="82" customWidth="1"/>
    <col min="19" max="19" width="3.625" style="82" hidden="1" customWidth="1"/>
    <col min="20" max="20" width="0.5" style="82" customWidth="1"/>
    <col min="21" max="21" width="2.50390625" style="82" customWidth="1"/>
    <col min="22" max="22" width="14.625" style="82" customWidth="1"/>
    <col min="23" max="23" width="3.50390625" style="82" customWidth="1"/>
    <col min="24" max="24" width="3.625" style="82" hidden="1" customWidth="1"/>
    <col min="25" max="26" width="0.5" style="82" customWidth="1"/>
    <col min="27" max="27" width="14.625" style="82" customWidth="1"/>
    <col min="28" max="28" width="3.50390625" style="82" customWidth="1"/>
    <col min="29" max="29" width="3.625" style="82" hidden="1" customWidth="1"/>
    <col min="30" max="31" width="0.5" style="82" customWidth="1"/>
    <col min="32" max="32" width="14.625" style="82" customWidth="1"/>
    <col min="33" max="33" width="3.50390625" style="82" customWidth="1"/>
    <col min="34" max="34" width="3.625" style="82" hidden="1" customWidth="1"/>
    <col min="35" max="35" width="1.625" style="82" customWidth="1"/>
    <col min="36" max="36" width="3.625" style="82" customWidth="1"/>
    <col min="37" max="37" width="3.50390625" style="82" customWidth="1"/>
    <col min="38" max="38" width="2.375" style="82" customWidth="1"/>
    <col min="39" max="39" width="3.625" style="91" customWidth="1"/>
    <col min="40" max="40" width="17.50390625" style="82" customWidth="1"/>
    <col min="41" max="16384" width="9.125" style="82" customWidth="1"/>
  </cols>
  <sheetData>
    <row r="1" spans="1:41" ht="12.75" customHeight="1">
      <c r="A1" s="80"/>
      <c r="B1" s="80"/>
      <c r="C1" s="80"/>
      <c r="D1" s="80"/>
      <c r="E1" s="80"/>
      <c r="F1" s="80"/>
      <c r="G1" s="80"/>
      <c r="H1" s="80"/>
      <c r="I1" s="80"/>
      <c r="J1" s="80"/>
      <c r="K1" s="80"/>
      <c r="L1" s="450" t="s">
        <v>26</v>
      </c>
      <c r="M1" s="473"/>
      <c r="N1" s="473"/>
      <c r="O1" s="473"/>
      <c r="P1" s="473"/>
      <c r="Q1" s="473"/>
      <c r="R1" s="473"/>
      <c r="S1" s="473"/>
      <c r="T1" s="473"/>
      <c r="U1" s="473"/>
      <c r="V1" s="473"/>
      <c r="W1" s="473"/>
      <c r="X1" s="473"/>
      <c r="Y1" s="473"/>
      <c r="Z1" s="473"/>
      <c r="AA1" s="476">
        <v>41503</v>
      </c>
      <c r="AB1" s="477"/>
      <c r="AC1" s="477"/>
      <c r="AD1" s="477"/>
      <c r="AE1" s="477"/>
      <c r="AF1" s="478"/>
      <c r="AG1" s="80"/>
      <c r="AH1" s="80"/>
      <c r="AI1" s="80"/>
      <c r="AJ1" s="80"/>
      <c r="AK1" s="80"/>
      <c r="AL1" s="80"/>
      <c r="AM1" s="81"/>
      <c r="AN1" s="80"/>
      <c r="AO1" s="80"/>
    </row>
    <row r="2" spans="1:41" ht="13.5" thickBot="1">
      <c r="A2" s="80"/>
      <c r="B2" s="80"/>
      <c r="C2" s="80"/>
      <c r="D2" s="80"/>
      <c r="E2" s="80"/>
      <c r="F2" s="80"/>
      <c r="G2" s="80"/>
      <c r="H2" s="80"/>
      <c r="I2" s="80"/>
      <c r="J2" s="80"/>
      <c r="K2" s="80"/>
      <c r="L2" s="474"/>
      <c r="M2" s="475"/>
      <c r="N2" s="475"/>
      <c r="O2" s="475"/>
      <c r="P2" s="475"/>
      <c r="Q2" s="475"/>
      <c r="R2" s="475"/>
      <c r="S2" s="475"/>
      <c r="T2" s="475"/>
      <c r="U2" s="475"/>
      <c r="V2" s="475"/>
      <c r="W2" s="475"/>
      <c r="X2" s="475"/>
      <c r="Y2" s="475"/>
      <c r="Z2" s="475"/>
      <c r="AA2" s="479"/>
      <c r="AB2" s="479"/>
      <c r="AC2" s="479"/>
      <c r="AD2" s="479"/>
      <c r="AE2" s="479"/>
      <c r="AF2" s="480"/>
      <c r="AG2" s="80"/>
      <c r="AH2" s="80"/>
      <c r="AI2" s="80"/>
      <c r="AJ2" s="80"/>
      <c r="AK2" s="80"/>
      <c r="AL2" s="80"/>
      <c r="AM2" s="81"/>
      <c r="AN2" s="80"/>
      <c r="AO2" s="80"/>
    </row>
    <row r="3" spans="1:41" ht="13.5" thickBo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c r="AN3" s="80"/>
      <c r="AO3" s="80"/>
    </row>
    <row r="4" spans="1:41" ht="13.5" thickBot="1">
      <c r="A4" s="80"/>
      <c r="B4" s="86"/>
      <c r="C4" s="88" t="s">
        <v>49</v>
      </c>
      <c r="D4" s="87"/>
      <c r="E4" s="87"/>
      <c r="F4" s="88"/>
      <c r="G4" s="88" t="s">
        <v>50</v>
      </c>
      <c r="H4" s="87"/>
      <c r="I4" s="87"/>
      <c r="J4" s="88"/>
      <c r="K4" s="88"/>
      <c r="L4" s="88" t="s">
        <v>47</v>
      </c>
      <c r="M4" s="87"/>
      <c r="N4" s="87"/>
      <c r="O4" s="87"/>
      <c r="P4" s="88"/>
      <c r="Q4" s="88" t="s">
        <v>48</v>
      </c>
      <c r="R4" s="87"/>
      <c r="S4" s="87"/>
      <c r="T4" s="88"/>
      <c r="U4" s="155"/>
      <c r="V4" s="88" t="s">
        <v>27</v>
      </c>
      <c r="W4" s="87"/>
      <c r="X4" s="87"/>
      <c r="Y4" s="88"/>
      <c r="Z4" s="88"/>
      <c r="AA4" s="88" t="s">
        <v>28</v>
      </c>
      <c r="AB4" s="87"/>
      <c r="AC4" s="87"/>
      <c r="AD4" s="88"/>
      <c r="AE4" s="88"/>
      <c r="AF4" s="88" t="s">
        <v>29</v>
      </c>
      <c r="AG4" s="156"/>
      <c r="AH4" s="90"/>
      <c r="AI4" s="83"/>
      <c r="AJ4" s="481"/>
      <c r="AK4" s="481"/>
      <c r="AL4" s="80"/>
      <c r="AM4" s="471" t="s">
        <v>30</v>
      </c>
      <c r="AN4" s="472"/>
      <c r="AO4" s="451"/>
    </row>
    <row r="5" spans="1:41" ht="13.5" thickBot="1">
      <c r="A5" s="92"/>
      <c r="B5" s="157"/>
      <c r="C5" s="95" t="s">
        <v>51</v>
      </c>
      <c r="D5" s="95"/>
      <c r="E5" s="95"/>
      <c r="F5" s="158"/>
      <c r="G5" s="95" t="s">
        <v>110</v>
      </c>
      <c r="H5" s="95"/>
      <c r="I5" s="95"/>
      <c r="J5" s="158"/>
      <c r="K5" s="158"/>
      <c r="L5" s="95" t="s">
        <v>111</v>
      </c>
      <c r="M5" s="95"/>
      <c r="N5" s="95"/>
      <c r="O5" s="95"/>
      <c r="P5" s="158"/>
      <c r="Q5" s="95" t="s">
        <v>112</v>
      </c>
      <c r="R5" s="95"/>
      <c r="S5" s="93"/>
      <c r="T5" s="92"/>
      <c r="U5" s="159"/>
      <c r="V5" s="160" t="s">
        <v>113</v>
      </c>
      <c r="W5" s="96"/>
      <c r="X5" s="96"/>
      <c r="Y5" s="92"/>
      <c r="Z5" s="92"/>
      <c r="AA5" s="92"/>
      <c r="AB5" s="96"/>
      <c r="AC5" s="96"/>
      <c r="AD5" s="92"/>
      <c r="AE5" s="92"/>
      <c r="AF5" s="92"/>
      <c r="AG5" s="96"/>
      <c r="AH5" s="96"/>
      <c r="AI5" s="80"/>
      <c r="AJ5" s="161"/>
      <c r="AK5" s="161"/>
      <c r="AL5" s="102"/>
      <c r="AM5" s="222"/>
      <c r="AN5" s="223" t="s">
        <v>32</v>
      </c>
      <c r="AO5" s="223" t="s">
        <v>33</v>
      </c>
    </row>
    <row r="6" spans="1:41" ht="13.5" thickBot="1">
      <c r="A6" s="92"/>
      <c r="B6" s="92"/>
      <c r="C6" s="92"/>
      <c r="D6" s="96"/>
      <c r="E6" s="96"/>
      <c r="F6" s="92"/>
      <c r="G6" s="92"/>
      <c r="H6" s="96"/>
      <c r="I6" s="96"/>
      <c r="J6" s="92"/>
      <c r="K6" s="92"/>
      <c r="L6" s="98">
        <v>33</v>
      </c>
      <c r="M6" s="96"/>
      <c r="N6" s="96"/>
      <c r="O6" s="96"/>
      <c r="P6" s="92"/>
      <c r="Q6" s="98">
        <v>25</v>
      </c>
      <c r="R6" s="96"/>
      <c r="S6" s="96"/>
      <c r="T6" s="92"/>
      <c r="U6" s="162">
        <v>1</v>
      </c>
      <c r="V6" s="224" t="s">
        <v>70</v>
      </c>
      <c r="W6" s="216">
        <v>0</v>
      </c>
      <c r="X6" s="101" t="s">
        <v>31</v>
      </c>
      <c r="Y6" s="92"/>
      <c r="Z6" s="92"/>
      <c r="AA6" s="98">
        <v>17</v>
      </c>
      <c r="AB6" s="96"/>
      <c r="AC6" s="96"/>
      <c r="AD6" s="92"/>
      <c r="AE6" s="92"/>
      <c r="AF6" s="92"/>
      <c r="AG6" s="96"/>
      <c r="AH6" s="96"/>
      <c r="AI6" s="80"/>
      <c r="AJ6" s="84"/>
      <c r="AK6" s="225"/>
      <c r="AL6" s="80"/>
      <c r="AM6" s="226" t="s">
        <v>36</v>
      </c>
      <c r="AN6" s="227" t="s">
        <v>77</v>
      </c>
      <c r="AO6" s="111">
        <v>100</v>
      </c>
    </row>
    <row r="7" spans="1:41" ht="13.5" thickBot="1">
      <c r="A7" s="92"/>
      <c r="B7" s="92"/>
      <c r="C7" s="92"/>
      <c r="D7" s="92"/>
      <c r="E7" s="92"/>
      <c r="F7" s="92"/>
      <c r="G7" s="92"/>
      <c r="H7" s="92"/>
      <c r="I7" s="92"/>
      <c r="J7" s="92"/>
      <c r="K7" s="92"/>
      <c r="L7" s="116" t="s">
        <v>20</v>
      </c>
      <c r="M7" s="169">
        <v>7</v>
      </c>
      <c r="N7" s="101" t="s">
        <v>31</v>
      </c>
      <c r="O7" s="165"/>
      <c r="P7" s="166"/>
      <c r="Q7" s="116">
        <v>0</v>
      </c>
      <c r="R7" s="169">
        <v>-1</v>
      </c>
      <c r="S7" s="101" t="s">
        <v>31</v>
      </c>
      <c r="T7" s="124"/>
      <c r="U7" s="167">
        <v>32</v>
      </c>
      <c r="V7" s="228"/>
      <c r="W7" s="217">
        <v>-1</v>
      </c>
      <c r="X7" s="171" t="str">
        <f>IF(V6="w.o.","",IF(V7="w.o.","","X"))</f>
        <v>X</v>
      </c>
      <c r="Y7" s="108"/>
      <c r="Z7" s="115"/>
      <c r="AA7" s="116" t="s">
        <v>70</v>
      </c>
      <c r="AB7" s="169">
        <v>9</v>
      </c>
      <c r="AC7" s="101" t="s">
        <v>31</v>
      </c>
      <c r="AD7" s="92"/>
      <c r="AE7" s="92"/>
      <c r="AF7" s="92"/>
      <c r="AG7" s="96"/>
      <c r="AH7" s="96"/>
      <c r="AI7" s="80"/>
      <c r="AJ7" s="84"/>
      <c r="AK7" s="225"/>
      <c r="AL7" s="80"/>
      <c r="AM7" s="229" t="s">
        <v>37</v>
      </c>
      <c r="AN7" s="230" t="s">
        <v>155</v>
      </c>
      <c r="AO7" s="119">
        <v>85</v>
      </c>
    </row>
    <row r="8" spans="1:41" ht="13.5" thickBot="1">
      <c r="A8" s="92"/>
      <c r="B8" s="92"/>
      <c r="C8" s="98">
        <v>49</v>
      </c>
      <c r="D8" s="96"/>
      <c r="E8" s="96"/>
      <c r="F8" s="92"/>
      <c r="G8" s="98">
        <v>45</v>
      </c>
      <c r="H8" s="97"/>
      <c r="I8" s="97"/>
      <c r="J8" s="107"/>
      <c r="K8" s="170"/>
      <c r="L8" s="121" t="s">
        <v>1</v>
      </c>
      <c r="M8" s="175">
        <v>5</v>
      </c>
      <c r="N8" s="171"/>
      <c r="O8" s="172"/>
      <c r="P8" s="94"/>
      <c r="Q8" s="121" t="s">
        <v>20</v>
      </c>
      <c r="R8" s="175">
        <v>0</v>
      </c>
      <c r="S8" s="171"/>
      <c r="T8" s="92"/>
      <c r="U8" s="173">
        <v>17</v>
      </c>
      <c r="V8" s="231" t="s">
        <v>20</v>
      </c>
      <c r="W8" s="218">
        <v>2</v>
      </c>
      <c r="X8" s="101" t="s">
        <v>31</v>
      </c>
      <c r="Y8" s="124"/>
      <c r="Z8" s="92"/>
      <c r="AA8" s="121" t="s">
        <v>156</v>
      </c>
      <c r="AB8" s="175">
        <v>4</v>
      </c>
      <c r="AC8" s="180"/>
      <c r="AD8" s="108"/>
      <c r="AE8" s="92"/>
      <c r="AF8" s="98">
        <v>41</v>
      </c>
      <c r="AG8" s="96"/>
      <c r="AH8" s="96"/>
      <c r="AI8" s="80"/>
      <c r="AJ8" s="84"/>
      <c r="AK8" s="225"/>
      <c r="AL8" s="80"/>
      <c r="AM8" s="229" t="s">
        <v>38</v>
      </c>
      <c r="AN8" s="230" t="s">
        <v>71</v>
      </c>
      <c r="AO8" s="119">
        <v>72</v>
      </c>
    </row>
    <row r="9" spans="1:41" ht="13.5" thickBot="1">
      <c r="A9" s="92"/>
      <c r="B9" s="107"/>
      <c r="C9" s="116" t="s">
        <v>85</v>
      </c>
      <c r="D9" s="197">
        <v>7</v>
      </c>
      <c r="E9" s="101" t="s">
        <v>31</v>
      </c>
      <c r="F9" s="176"/>
      <c r="G9" s="116" t="s">
        <v>20</v>
      </c>
      <c r="H9" s="197">
        <v>6</v>
      </c>
      <c r="I9" s="101" t="s">
        <v>31</v>
      </c>
      <c r="J9" s="177"/>
      <c r="K9" s="178"/>
      <c r="L9" s="114" t="s">
        <v>115</v>
      </c>
      <c r="M9" s="92"/>
      <c r="N9" s="97"/>
      <c r="O9" s="97"/>
      <c r="P9" s="107"/>
      <c r="Q9" s="114"/>
      <c r="R9" s="92"/>
      <c r="S9" s="97"/>
      <c r="T9" s="92"/>
      <c r="U9" s="162">
        <v>16</v>
      </c>
      <c r="V9" s="232" t="s">
        <v>156</v>
      </c>
      <c r="W9" s="219">
        <v>7</v>
      </c>
      <c r="X9" s="171"/>
      <c r="Y9" s="94"/>
      <c r="Z9" s="94"/>
      <c r="AA9" s="114" t="s">
        <v>116</v>
      </c>
      <c r="AB9" s="92"/>
      <c r="AC9" s="97"/>
      <c r="AD9" s="92"/>
      <c r="AE9" s="115"/>
      <c r="AF9" s="116" t="s">
        <v>70</v>
      </c>
      <c r="AG9" s="197">
        <v>5</v>
      </c>
      <c r="AH9" s="101" t="s">
        <v>31</v>
      </c>
      <c r="AI9" s="80"/>
      <c r="AJ9" s="84"/>
      <c r="AK9" s="225"/>
      <c r="AL9" s="80"/>
      <c r="AM9" s="229" t="s">
        <v>39</v>
      </c>
      <c r="AN9" s="230" t="s">
        <v>70</v>
      </c>
      <c r="AO9" s="119">
        <v>72</v>
      </c>
    </row>
    <row r="10" spans="1:41" ht="13.5" thickBot="1">
      <c r="A10" s="92"/>
      <c r="B10" s="233"/>
      <c r="C10" s="121" t="s">
        <v>3</v>
      </c>
      <c r="D10" s="220">
        <v>9</v>
      </c>
      <c r="E10" s="180"/>
      <c r="F10" s="107"/>
      <c r="G10" s="121" t="s">
        <v>85</v>
      </c>
      <c r="H10" s="220">
        <v>7</v>
      </c>
      <c r="I10" s="180"/>
      <c r="J10" s="107"/>
      <c r="K10" s="178"/>
      <c r="L10" s="98">
        <v>34</v>
      </c>
      <c r="M10" s="96"/>
      <c r="N10" s="97"/>
      <c r="O10" s="97"/>
      <c r="P10" s="107"/>
      <c r="Q10" s="98">
        <v>26</v>
      </c>
      <c r="R10" s="96"/>
      <c r="S10" s="97"/>
      <c r="T10" s="92"/>
      <c r="U10" s="162">
        <v>9</v>
      </c>
      <c r="V10" s="224" t="s">
        <v>77</v>
      </c>
      <c r="W10" s="216">
        <v>0</v>
      </c>
      <c r="X10" s="101" t="s">
        <v>31</v>
      </c>
      <c r="Y10" s="92"/>
      <c r="Z10" s="92"/>
      <c r="AA10" s="98">
        <v>18</v>
      </c>
      <c r="AB10" s="96"/>
      <c r="AC10" s="97"/>
      <c r="AD10" s="120"/>
      <c r="AE10" s="92"/>
      <c r="AF10" s="121" t="s">
        <v>77</v>
      </c>
      <c r="AG10" s="220">
        <v>9</v>
      </c>
      <c r="AH10" s="181"/>
      <c r="AI10" s="80"/>
      <c r="AJ10" s="84"/>
      <c r="AK10" s="225"/>
      <c r="AL10" s="80"/>
      <c r="AM10" s="229" t="s">
        <v>40</v>
      </c>
      <c r="AN10" s="230" t="s">
        <v>84</v>
      </c>
      <c r="AO10" s="119">
        <v>61</v>
      </c>
    </row>
    <row r="11" spans="1:41" ht="13.5" thickBot="1">
      <c r="A11" s="92"/>
      <c r="B11" s="178"/>
      <c r="C11" s="92" t="s">
        <v>117</v>
      </c>
      <c r="D11" s="97"/>
      <c r="E11" s="96"/>
      <c r="F11" s="92"/>
      <c r="G11" s="92"/>
      <c r="H11" s="97"/>
      <c r="I11" s="96"/>
      <c r="J11" s="107"/>
      <c r="K11" s="183"/>
      <c r="L11" s="116" t="s">
        <v>114</v>
      </c>
      <c r="M11" s="197">
        <v>-1</v>
      </c>
      <c r="N11" s="101" t="s">
        <v>31</v>
      </c>
      <c r="O11" s="165"/>
      <c r="P11" s="176"/>
      <c r="Q11" s="116">
        <v>0</v>
      </c>
      <c r="R11" s="197">
        <f>IF(AND(Q11="w.o.",Q12="w.o."),0,IF(Q11="w.o.",-1,IF(Q12="w.o.",0,"")))</f>
      </c>
      <c r="S11" s="101" t="s">
        <v>31</v>
      </c>
      <c r="T11" s="124"/>
      <c r="U11" s="167">
        <v>24</v>
      </c>
      <c r="V11" s="228"/>
      <c r="W11" s="217">
        <v>-1</v>
      </c>
      <c r="X11" s="171" t="str">
        <f>IF(V10="w.o.","",IF(V11="w.o.","","X"))</f>
        <v>X</v>
      </c>
      <c r="Y11" s="108"/>
      <c r="Z11" s="184"/>
      <c r="AA11" s="116" t="s">
        <v>77</v>
      </c>
      <c r="AB11" s="197">
        <v>9</v>
      </c>
      <c r="AC11" s="101" t="s">
        <v>31</v>
      </c>
      <c r="AD11" s="124"/>
      <c r="AE11" s="92"/>
      <c r="AF11" s="92" t="s">
        <v>118</v>
      </c>
      <c r="AG11" s="97"/>
      <c r="AH11" s="96"/>
      <c r="AI11" s="80"/>
      <c r="AJ11" s="84"/>
      <c r="AK11" s="225"/>
      <c r="AL11" s="80"/>
      <c r="AM11" s="229" t="s">
        <v>41</v>
      </c>
      <c r="AN11" s="230" t="s">
        <v>21</v>
      </c>
      <c r="AO11" s="119">
        <v>61</v>
      </c>
    </row>
    <row r="12" spans="1:41" ht="13.5" thickBot="1">
      <c r="A12" s="92"/>
      <c r="B12" s="234"/>
      <c r="C12" s="92"/>
      <c r="D12" s="92"/>
      <c r="E12" s="92"/>
      <c r="F12" s="92"/>
      <c r="G12" s="92"/>
      <c r="H12" s="92"/>
      <c r="I12" s="92"/>
      <c r="J12" s="92"/>
      <c r="K12" s="107"/>
      <c r="L12" s="121" t="s">
        <v>85</v>
      </c>
      <c r="M12" s="220">
        <v>0</v>
      </c>
      <c r="N12" s="171"/>
      <c r="O12" s="172"/>
      <c r="P12" s="107"/>
      <c r="Q12" s="121">
        <v>0</v>
      </c>
      <c r="R12" s="220">
        <f>IF(Q12="w.o.",-1,IF(Q11="w.o.",0,""))</f>
      </c>
      <c r="S12" s="171" t="str">
        <f>IF(Q11="w.o.","",IF(Q12="w.o.","","X"))</f>
        <v>X</v>
      </c>
      <c r="T12" s="92"/>
      <c r="U12" s="173">
        <v>25</v>
      </c>
      <c r="V12" s="231"/>
      <c r="W12" s="218">
        <v>-1</v>
      </c>
      <c r="X12" s="101" t="s">
        <v>31</v>
      </c>
      <c r="Y12" s="124"/>
      <c r="Z12" s="92"/>
      <c r="AA12" s="121" t="s">
        <v>84</v>
      </c>
      <c r="AB12" s="220">
        <v>8</v>
      </c>
      <c r="AC12" s="180"/>
      <c r="AD12" s="94"/>
      <c r="AE12" s="92"/>
      <c r="AF12" s="92"/>
      <c r="AG12" s="92"/>
      <c r="AH12" s="92"/>
      <c r="AI12" s="80"/>
      <c r="AJ12" s="84"/>
      <c r="AK12" s="225"/>
      <c r="AL12" s="80"/>
      <c r="AM12" s="229" t="s">
        <v>42</v>
      </c>
      <c r="AN12" s="230" t="s">
        <v>3</v>
      </c>
      <c r="AO12" s="119">
        <v>61</v>
      </c>
    </row>
    <row r="13" spans="1:41" ht="13.5" thickBot="1">
      <c r="A13" s="92"/>
      <c r="B13" s="234"/>
      <c r="C13" s="92"/>
      <c r="D13" s="92"/>
      <c r="E13" s="92"/>
      <c r="F13" s="92"/>
      <c r="G13" s="92"/>
      <c r="H13" s="92"/>
      <c r="I13" s="92"/>
      <c r="J13" s="92"/>
      <c r="K13" s="107"/>
      <c r="L13" s="125" t="s">
        <v>119</v>
      </c>
      <c r="M13" s="96"/>
      <c r="N13" s="97"/>
      <c r="O13" s="97"/>
      <c r="P13" s="107"/>
      <c r="Q13" s="125"/>
      <c r="R13" s="96"/>
      <c r="S13" s="97"/>
      <c r="T13" s="92"/>
      <c r="U13" s="162">
        <v>8</v>
      </c>
      <c r="V13" s="232" t="s">
        <v>84</v>
      </c>
      <c r="W13" s="219">
        <v>0</v>
      </c>
      <c r="X13" s="171" t="str">
        <f>IF(V12="w.o.","",IF(V13="w.o.","","X"))</f>
        <v>X</v>
      </c>
      <c r="Y13" s="92"/>
      <c r="Z13" s="92"/>
      <c r="AA13" s="125" t="s">
        <v>120</v>
      </c>
      <c r="AB13" s="96"/>
      <c r="AC13" s="97"/>
      <c r="AD13" s="94"/>
      <c r="AE13" s="92"/>
      <c r="AF13" s="92"/>
      <c r="AG13" s="92"/>
      <c r="AH13" s="92"/>
      <c r="AI13" s="80"/>
      <c r="AJ13" s="84"/>
      <c r="AK13" s="225"/>
      <c r="AL13" s="80"/>
      <c r="AM13" s="235" t="s">
        <v>43</v>
      </c>
      <c r="AN13" s="236" t="s">
        <v>6</v>
      </c>
      <c r="AO13" s="127">
        <v>61</v>
      </c>
    </row>
    <row r="14" spans="1:41" ht="13.5" thickBot="1">
      <c r="A14" s="92"/>
      <c r="B14" s="234"/>
      <c r="C14" s="92"/>
      <c r="D14" s="96"/>
      <c r="E14" s="96"/>
      <c r="F14" s="92"/>
      <c r="G14" s="92"/>
      <c r="H14" s="96"/>
      <c r="I14" s="96"/>
      <c r="J14" s="92"/>
      <c r="K14" s="92"/>
      <c r="L14" s="98">
        <v>35</v>
      </c>
      <c r="M14" s="96"/>
      <c r="N14" s="96"/>
      <c r="O14" s="97"/>
      <c r="P14" s="94"/>
      <c r="Q14" s="98">
        <v>27</v>
      </c>
      <c r="R14" s="96"/>
      <c r="S14" s="96"/>
      <c r="T14" s="92"/>
      <c r="U14" s="162">
        <v>5</v>
      </c>
      <c r="V14" s="224" t="s">
        <v>3</v>
      </c>
      <c r="W14" s="216">
        <v>0</v>
      </c>
      <c r="X14" s="101" t="s">
        <v>31</v>
      </c>
      <c r="Y14" s="92"/>
      <c r="Z14" s="92"/>
      <c r="AA14" s="98">
        <v>19</v>
      </c>
      <c r="AB14" s="96"/>
      <c r="AC14" s="96"/>
      <c r="AD14" s="92"/>
      <c r="AE14" s="92"/>
      <c r="AF14" s="92"/>
      <c r="AG14" s="96"/>
      <c r="AH14" s="96"/>
      <c r="AI14" s="80"/>
      <c r="AJ14" s="84"/>
      <c r="AK14" s="225"/>
      <c r="AL14" s="80"/>
      <c r="AM14" s="237" t="s">
        <v>60</v>
      </c>
      <c r="AN14" s="227" t="s">
        <v>85</v>
      </c>
      <c r="AO14" s="111">
        <v>50</v>
      </c>
    </row>
    <row r="15" spans="1:41" ht="13.5" thickBot="1">
      <c r="A15" s="92"/>
      <c r="B15" s="234"/>
      <c r="C15" s="92"/>
      <c r="D15" s="92"/>
      <c r="E15" s="92"/>
      <c r="F15" s="92"/>
      <c r="G15" s="92"/>
      <c r="H15" s="92"/>
      <c r="I15" s="92"/>
      <c r="J15" s="92"/>
      <c r="K15" s="92"/>
      <c r="L15" s="116" t="s">
        <v>114</v>
      </c>
      <c r="M15" s="197">
        <v>-1</v>
      </c>
      <c r="N15" s="101" t="s">
        <v>31</v>
      </c>
      <c r="O15" s="165"/>
      <c r="P15" s="166"/>
      <c r="Q15" s="116">
        <v>0</v>
      </c>
      <c r="R15" s="197">
        <f>IF(AND(Q15="w.o.",Q16="w.o."),0,IF(Q15="w.o.",-1,IF(Q16="w.o.",0,"")))</f>
      </c>
      <c r="S15" s="101" t="s">
        <v>31</v>
      </c>
      <c r="T15" s="124"/>
      <c r="U15" s="167">
        <v>28</v>
      </c>
      <c r="V15" s="228"/>
      <c r="W15" s="217">
        <v>-1</v>
      </c>
      <c r="X15" s="171" t="str">
        <f>IF(V14="w.o.","",IF(V15="w.o.","","X"))</f>
        <v>X</v>
      </c>
      <c r="Y15" s="108"/>
      <c r="Z15" s="184"/>
      <c r="AA15" s="116" t="s">
        <v>3</v>
      </c>
      <c r="AB15" s="197">
        <v>9</v>
      </c>
      <c r="AC15" s="101" t="s">
        <v>31</v>
      </c>
      <c r="AD15" s="92"/>
      <c r="AE15" s="92"/>
      <c r="AF15" s="92"/>
      <c r="AG15" s="92"/>
      <c r="AH15" s="92"/>
      <c r="AI15" s="80"/>
      <c r="AJ15" s="84"/>
      <c r="AK15" s="225"/>
      <c r="AL15" s="80"/>
      <c r="AM15" s="238"/>
      <c r="AN15" s="230" t="s">
        <v>76</v>
      </c>
      <c r="AO15" s="119">
        <v>50</v>
      </c>
    </row>
    <row r="16" spans="1:41" ht="13.5" thickBot="1">
      <c r="A16" s="92"/>
      <c r="B16" s="234"/>
      <c r="C16" s="98">
        <v>50</v>
      </c>
      <c r="D16" s="97"/>
      <c r="E16" s="96"/>
      <c r="F16" s="92"/>
      <c r="G16" s="98">
        <v>46</v>
      </c>
      <c r="H16" s="97"/>
      <c r="I16" s="96"/>
      <c r="J16" s="107"/>
      <c r="K16" s="170"/>
      <c r="L16" s="121" t="s">
        <v>76</v>
      </c>
      <c r="M16" s="220">
        <v>0</v>
      </c>
      <c r="N16" s="171" t="str">
        <f>IF(L15="w.o.","",IF(L16="w.o.","","X"))</f>
        <v>X</v>
      </c>
      <c r="O16" s="172"/>
      <c r="P16" s="94"/>
      <c r="Q16" s="121">
        <v>0</v>
      </c>
      <c r="R16" s="220">
        <f>IF(Q16="w.o.",-1,IF(Q15="w.o.",0,""))</f>
      </c>
      <c r="S16" s="171" t="str">
        <f>IF(Q15="w.o.","",IF(Q16="w.o.","","X"))</f>
        <v>X</v>
      </c>
      <c r="T16" s="92"/>
      <c r="U16" s="173">
        <v>21</v>
      </c>
      <c r="V16" s="231"/>
      <c r="W16" s="218">
        <v>-1</v>
      </c>
      <c r="X16" s="101" t="s">
        <v>31</v>
      </c>
      <c r="Y16" s="124"/>
      <c r="Z16" s="92"/>
      <c r="AA16" s="121" t="s">
        <v>5</v>
      </c>
      <c r="AB16" s="220">
        <v>2</v>
      </c>
      <c r="AC16" s="180"/>
      <c r="AD16" s="108"/>
      <c r="AE16" s="92"/>
      <c r="AF16" s="98">
        <v>42</v>
      </c>
      <c r="AG16" s="97"/>
      <c r="AH16" s="96"/>
      <c r="AI16" s="80"/>
      <c r="AJ16" s="84"/>
      <c r="AK16" s="225"/>
      <c r="AL16" s="80"/>
      <c r="AM16" s="238"/>
      <c r="AN16" s="230" t="s">
        <v>145</v>
      </c>
      <c r="AO16" s="119">
        <v>50</v>
      </c>
    </row>
    <row r="17" spans="1:41" ht="13.5" thickBot="1">
      <c r="A17" s="92"/>
      <c r="B17" s="178"/>
      <c r="C17" s="116" t="s">
        <v>76</v>
      </c>
      <c r="D17" s="197">
        <v>8</v>
      </c>
      <c r="E17" s="101" t="s">
        <v>31</v>
      </c>
      <c r="F17" s="176"/>
      <c r="G17" s="116" t="s">
        <v>76</v>
      </c>
      <c r="H17" s="197">
        <v>7</v>
      </c>
      <c r="I17" s="101" t="s">
        <v>31</v>
      </c>
      <c r="J17" s="177"/>
      <c r="K17" s="178"/>
      <c r="L17" s="114" t="s">
        <v>64</v>
      </c>
      <c r="M17" s="92"/>
      <c r="N17" s="97"/>
      <c r="O17" s="97"/>
      <c r="P17" s="107"/>
      <c r="Q17" s="114"/>
      <c r="R17" s="92"/>
      <c r="S17" s="97"/>
      <c r="T17" s="92"/>
      <c r="U17" s="162">
        <v>12</v>
      </c>
      <c r="V17" s="232" t="s">
        <v>5</v>
      </c>
      <c r="W17" s="219">
        <v>0</v>
      </c>
      <c r="X17" s="171" t="str">
        <f>IF(V16="w.o.","",IF(V17="w.o.","","X"))</f>
        <v>X</v>
      </c>
      <c r="Y17" s="94"/>
      <c r="Z17" s="94"/>
      <c r="AA17" s="114" t="s">
        <v>121</v>
      </c>
      <c r="AB17" s="92"/>
      <c r="AC17" s="97"/>
      <c r="AD17" s="92"/>
      <c r="AE17" s="115"/>
      <c r="AF17" s="116" t="s">
        <v>3</v>
      </c>
      <c r="AG17" s="197">
        <v>7</v>
      </c>
      <c r="AH17" s="101" t="s">
        <v>31</v>
      </c>
      <c r="AI17" s="83"/>
      <c r="AJ17" s="84"/>
      <c r="AK17" s="225"/>
      <c r="AL17" s="83"/>
      <c r="AM17" s="239"/>
      <c r="AN17" s="236" t="s">
        <v>74</v>
      </c>
      <c r="AO17" s="127">
        <v>50</v>
      </c>
    </row>
    <row r="18" spans="1:41" ht="13.5" thickBot="1">
      <c r="A18" s="92"/>
      <c r="B18" s="233"/>
      <c r="C18" s="121" t="s">
        <v>70</v>
      </c>
      <c r="D18" s="220">
        <v>9</v>
      </c>
      <c r="E18" s="180"/>
      <c r="F18" s="107"/>
      <c r="G18" s="121" t="s">
        <v>148</v>
      </c>
      <c r="H18" s="220">
        <v>4</v>
      </c>
      <c r="I18" s="180"/>
      <c r="J18" s="107"/>
      <c r="K18" s="178"/>
      <c r="L18" s="98">
        <v>36</v>
      </c>
      <c r="M18" s="96"/>
      <c r="N18" s="97"/>
      <c r="O18" s="97"/>
      <c r="P18" s="107"/>
      <c r="Q18" s="98">
        <v>28</v>
      </c>
      <c r="R18" s="96"/>
      <c r="S18" s="97"/>
      <c r="T18" s="92"/>
      <c r="U18" s="162">
        <v>13</v>
      </c>
      <c r="V18" s="224" t="s">
        <v>145</v>
      </c>
      <c r="W18" s="216">
        <v>0</v>
      </c>
      <c r="X18" s="101" t="s">
        <v>31</v>
      </c>
      <c r="Y18" s="92"/>
      <c r="Z18" s="92"/>
      <c r="AA18" s="98">
        <v>20</v>
      </c>
      <c r="AB18" s="96"/>
      <c r="AC18" s="97"/>
      <c r="AD18" s="120"/>
      <c r="AE18" s="92"/>
      <c r="AF18" s="121" t="s">
        <v>21</v>
      </c>
      <c r="AG18" s="220">
        <v>9</v>
      </c>
      <c r="AH18" s="180"/>
      <c r="AI18" s="83"/>
      <c r="AJ18" s="84"/>
      <c r="AK18" s="225"/>
      <c r="AL18" s="83"/>
      <c r="AM18" s="237" t="s">
        <v>63</v>
      </c>
      <c r="AN18" s="227" t="s">
        <v>20</v>
      </c>
      <c r="AO18" s="111">
        <v>39</v>
      </c>
    </row>
    <row r="19" spans="1:41" ht="13.5" thickBot="1">
      <c r="A19" s="92"/>
      <c r="B19" s="178"/>
      <c r="C19" s="92" t="s">
        <v>122</v>
      </c>
      <c r="D19" s="97"/>
      <c r="E19" s="96"/>
      <c r="F19" s="92"/>
      <c r="G19" s="92"/>
      <c r="H19" s="97"/>
      <c r="I19" s="96"/>
      <c r="J19" s="107"/>
      <c r="K19" s="183"/>
      <c r="L19" s="116" t="s">
        <v>114</v>
      </c>
      <c r="M19" s="197">
        <v>-1</v>
      </c>
      <c r="N19" s="101" t="s">
        <v>31</v>
      </c>
      <c r="O19" s="165"/>
      <c r="P19" s="176"/>
      <c r="Q19" s="116">
        <v>0</v>
      </c>
      <c r="R19" s="197">
        <f>IF(AND(Q19="w.o.",Q20="w.o."),0,IF(Q19="w.o.",-1,IF(Q20="w.o.",0,"")))</f>
      </c>
      <c r="S19" s="101" t="s">
        <v>31</v>
      </c>
      <c r="T19" s="124"/>
      <c r="U19" s="167">
        <v>20</v>
      </c>
      <c r="V19" s="228"/>
      <c r="W19" s="217">
        <v>-1</v>
      </c>
      <c r="X19" s="171" t="str">
        <f>IF(V18="w.o.","",IF(V19="w.o.","","X"))</f>
        <v>X</v>
      </c>
      <c r="Y19" s="108"/>
      <c r="Z19" s="184"/>
      <c r="AA19" s="116" t="s">
        <v>145</v>
      </c>
      <c r="AB19" s="197">
        <v>5</v>
      </c>
      <c r="AC19" s="101" t="s">
        <v>31</v>
      </c>
      <c r="AD19" s="124"/>
      <c r="AE19" s="92"/>
      <c r="AF19" s="92" t="s">
        <v>123</v>
      </c>
      <c r="AG19" s="97"/>
      <c r="AH19" s="96"/>
      <c r="AI19" s="80"/>
      <c r="AJ19" s="84"/>
      <c r="AK19" s="225"/>
      <c r="AL19" s="83"/>
      <c r="AM19" s="238"/>
      <c r="AN19" s="230" t="s">
        <v>148</v>
      </c>
      <c r="AO19" s="119">
        <v>39</v>
      </c>
    </row>
    <row r="20" spans="1:41" ht="13.5" thickBot="1">
      <c r="A20" s="92"/>
      <c r="B20" s="234"/>
      <c r="C20" s="92" t="s">
        <v>3</v>
      </c>
      <c r="D20" s="92"/>
      <c r="E20" s="92"/>
      <c r="F20" s="92"/>
      <c r="G20" s="92"/>
      <c r="H20" s="92"/>
      <c r="I20" s="92"/>
      <c r="J20" s="92"/>
      <c r="K20" s="107"/>
      <c r="L20" s="121" t="s">
        <v>148</v>
      </c>
      <c r="M20" s="220">
        <v>0</v>
      </c>
      <c r="N20" s="171" t="str">
        <f>IF(L19="w.o.","",IF(L20="w.o.","","X"))</f>
        <v>X</v>
      </c>
      <c r="O20" s="172"/>
      <c r="P20" s="107"/>
      <c r="Q20" s="121">
        <v>0</v>
      </c>
      <c r="R20" s="220">
        <f>IF(Q20="w.o.",-1,IF(Q19="w.o.",0,""))</f>
      </c>
      <c r="S20" s="171" t="str">
        <f>IF(Q19="w.o.","",IF(Q20="w.o.","","X"))</f>
        <v>X</v>
      </c>
      <c r="T20" s="92"/>
      <c r="U20" s="173">
        <v>29</v>
      </c>
      <c r="V20" s="231"/>
      <c r="W20" s="218">
        <v>-1</v>
      </c>
      <c r="X20" s="101" t="s">
        <v>31</v>
      </c>
      <c r="Y20" s="124"/>
      <c r="Z20" s="92"/>
      <c r="AA20" s="121" t="s">
        <v>21</v>
      </c>
      <c r="AB20" s="220">
        <v>9</v>
      </c>
      <c r="AC20" s="180"/>
      <c r="AD20" s="94"/>
      <c r="AE20" s="92"/>
      <c r="AF20" s="92"/>
      <c r="AG20" s="92"/>
      <c r="AH20" s="92"/>
      <c r="AI20" s="80"/>
      <c r="AJ20" s="84"/>
      <c r="AK20" s="225"/>
      <c r="AL20" s="83"/>
      <c r="AM20" s="238"/>
      <c r="AN20" s="230" t="s">
        <v>5</v>
      </c>
      <c r="AO20" s="119">
        <v>39</v>
      </c>
    </row>
    <row r="21" spans="1:41" ht="13.5" thickBot="1">
      <c r="A21" s="92"/>
      <c r="B21" s="184"/>
      <c r="C21" s="92" t="s">
        <v>70</v>
      </c>
      <c r="D21" s="92"/>
      <c r="E21" s="92"/>
      <c r="F21" s="92"/>
      <c r="G21" s="92"/>
      <c r="H21" s="92"/>
      <c r="I21" s="92"/>
      <c r="J21" s="92"/>
      <c r="K21" s="107"/>
      <c r="L21" s="125" t="s">
        <v>56</v>
      </c>
      <c r="M21" s="96"/>
      <c r="N21" s="97"/>
      <c r="O21" s="97"/>
      <c r="P21" s="107"/>
      <c r="Q21" s="125"/>
      <c r="R21" s="96"/>
      <c r="S21" s="97"/>
      <c r="T21" s="92"/>
      <c r="U21" s="162">
        <v>4</v>
      </c>
      <c r="V21" s="232" t="s">
        <v>21</v>
      </c>
      <c r="W21" s="219">
        <v>0</v>
      </c>
      <c r="X21" s="171" t="str">
        <f>IF(V20="w.o.","",IF(V21="w.o.","","X"))</f>
        <v>X</v>
      </c>
      <c r="Y21" s="92"/>
      <c r="Z21" s="92"/>
      <c r="AA21" s="125" t="s">
        <v>124</v>
      </c>
      <c r="AB21" s="96"/>
      <c r="AC21" s="97"/>
      <c r="AD21" s="94"/>
      <c r="AE21" s="92"/>
      <c r="AF21" s="92"/>
      <c r="AG21" s="92"/>
      <c r="AH21" s="92"/>
      <c r="AI21" s="80"/>
      <c r="AJ21" s="84"/>
      <c r="AK21" s="225"/>
      <c r="AL21" s="83"/>
      <c r="AM21" s="239"/>
      <c r="AN21" s="236" t="s">
        <v>156</v>
      </c>
      <c r="AO21" s="127">
        <v>39</v>
      </c>
    </row>
    <row r="22" spans="1:41" ht="13.5" thickBot="1">
      <c r="A22" s="92"/>
      <c r="B22" s="234"/>
      <c r="C22" s="92" t="s">
        <v>71</v>
      </c>
      <c r="D22" s="96"/>
      <c r="E22" s="96"/>
      <c r="F22" s="92"/>
      <c r="G22" s="92"/>
      <c r="H22" s="96"/>
      <c r="I22" s="96"/>
      <c r="J22" s="92"/>
      <c r="K22" s="92"/>
      <c r="L22" s="98">
        <v>37</v>
      </c>
      <c r="M22" s="96"/>
      <c r="N22" s="96"/>
      <c r="O22" s="97"/>
      <c r="P22" s="94"/>
      <c r="Q22" s="98">
        <v>29</v>
      </c>
      <c r="R22" s="96"/>
      <c r="S22" s="96"/>
      <c r="T22" s="92"/>
      <c r="U22" s="162">
        <v>3</v>
      </c>
      <c r="V22" s="224" t="s">
        <v>155</v>
      </c>
      <c r="W22" s="216">
        <v>0</v>
      </c>
      <c r="X22" s="101" t="s">
        <v>31</v>
      </c>
      <c r="Y22" s="92"/>
      <c r="Z22" s="92"/>
      <c r="AA22" s="98">
        <v>21</v>
      </c>
      <c r="AB22" s="96"/>
      <c r="AC22" s="96"/>
      <c r="AD22" s="92"/>
      <c r="AE22" s="92"/>
      <c r="AF22" s="92"/>
      <c r="AG22" s="96"/>
      <c r="AH22" s="96"/>
      <c r="AI22" s="80"/>
      <c r="AJ22" s="84"/>
      <c r="AK22" s="225"/>
      <c r="AL22" s="83"/>
      <c r="AM22" s="237" t="s">
        <v>125</v>
      </c>
      <c r="AN22" s="227" t="s">
        <v>1</v>
      </c>
      <c r="AO22" s="111">
        <v>25</v>
      </c>
    </row>
    <row r="23" spans="1:41" ht="13.5" thickBot="1">
      <c r="A23" s="92"/>
      <c r="B23" s="234"/>
      <c r="C23" s="92" t="s">
        <v>84</v>
      </c>
      <c r="D23" s="92"/>
      <c r="E23" s="92"/>
      <c r="F23" s="92"/>
      <c r="G23" s="92"/>
      <c r="H23" s="92"/>
      <c r="I23" s="92"/>
      <c r="J23" s="92"/>
      <c r="K23" s="92"/>
      <c r="L23" s="116" t="s">
        <v>114</v>
      </c>
      <c r="M23" s="197">
        <v>-1</v>
      </c>
      <c r="N23" s="101" t="s">
        <v>31</v>
      </c>
      <c r="O23" s="140"/>
      <c r="P23" s="196"/>
      <c r="Q23" s="116">
        <v>0</v>
      </c>
      <c r="R23" s="197">
        <f>IF(AND(Q23="w.o.",Q24="w.o."),0,IF(Q23="w.o.",-1,IF(Q24="w.o.",0,"")))</f>
      </c>
      <c r="S23" s="101" t="s">
        <v>31</v>
      </c>
      <c r="T23" s="124"/>
      <c r="U23" s="167">
        <v>30</v>
      </c>
      <c r="V23" s="228"/>
      <c r="W23" s="217">
        <v>-1</v>
      </c>
      <c r="X23" s="171" t="str">
        <f>IF(V22="w.o.","",IF(V23="w.o.","","X"))</f>
        <v>X</v>
      </c>
      <c r="Y23" s="108"/>
      <c r="Z23" s="184"/>
      <c r="AA23" s="116" t="s">
        <v>155</v>
      </c>
      <c r="AB23" s="197">
        <v>9</v>
      </c>
      <c r="AC23" s="101" t="s">
        <v>31</v>
      </c>
      <c r="AD23" s="92"/>
      <c r="AE23" s="92"/>
      <c r="AF23" s="92"/>
      <c r="AG23" s="92"/>
      <c r="AH23" s="92"/>
      <c r="AI23" s="80"/>
      <c r="AJ23" s="84"/>
      <c r="AK23" s="225"/>
      <c r="AL23" s="83"/>
      <c r="AM23" s="238"/>
      <c r="AN23" s="230" t="s">
        <v>153</v>
      </c>
      <c r="AO23" s="119">
        <v>25</v>
      </c>
    </row>
    <row r="24" spans="1:41" ht="13.5" thickBot="1">
      <c r="A24" s="92"/>
      <c r="B24" s="234"/>
      <c r="C24" s="98">
        <v>51</v>
      </c>
      <c r="D24" s="97"/>
      <c r="E24" s="96"/>
      <c r="F24" s="92"/>
      <c r="G24" s="98">
        <v>47</v>
      </c>
      <c r="H24" s="97"/>
      <c r="I24" s="96"/>
      <c r="J24" s="107"/>
      <c r="K24" s="170"/>
      <c r="L24" s="121" t="s">
        <v>145</v>
      </c>
      <c r="M24" s="220">
        <v>0</v>
      </c>
      <c r="N24" s="171" t="str">
        <f>IF(L23="w.o.","",IF(L24="w.o.","","X"))</f>
        <v>X</v>
      </c>
      <c r="O24" s="240"/>
      <c r="P24" s="241"/>
      <c r="Q24" s="121">
        <v>0</v>
      </c>
      <c r="R24" s="220">
        <f>IF(Q24="w.o.",-1,IF(Q23="w.o.",0,""))</f>
      </c>
      <c r="S24" s="171" t="str">
        <f>IF(Q23="w.o.","",IF(Q24="w.o.","","X"))</f>
        <v>X</v>
      </c>
      <c r="T24" s="92"/>
      <c r="U24" s="173">
        <v>19</v>
      </c>
      <c r="V24" s="231"/>
      <c r="W24" s="218">
        <v>-1</v>
      </c>
      <c r="X24" s="101" t="s">
        <v>31</v>
      </c>
      <c r="Y24" s="124"/>
      <c r="Z24" s="92"/>
      <c r="AA24" s="121" t="s">
        <v>148</v>
      </c>
      <c r="AB24" s="220">
        <v>3</v>
      </c>
      <c r="AC24" s="180"/>
      <c r="AD24" s="108"/>
      <c r="AE24" s="92"/>
      <c r="AF24" s="98">
        <v>43</v>
      </c>
      <c r="AG24" s="97"/>
      <c r="AH24" s="96"/>
      <c r="AI24" s="80"/>
      <c r="AJ24" s="84"/>
      <c r="AK24" s="225"/>
      <c r="AL24" s="83"/>
      <c r="AM24" s="238"/>
      <c r="AN24" s="230" t="s">
        <v>114</v>
      </c>
      <c r="AO24" s="119">
        <v>25</v>
      </c>
    </row>
    <row r="25" spans="1:41" ht="13.5" thickBot="1">
      <c r="A25" s="92"/>
      <c r="B25" s="178"/>
      <c r="C25" s="116" t="s">
        <v>145</v>
      </c>
      <c r="D25" s="197">
        <v>4</v>
      </c>
      <c r="E25" s="101" t="s">
        <v>31</v>
      </c>
      <c r="F25" s="176"/>
      <c r="G25" s="116" t="s">
        <v>145</v>
      </c>
      <c r="H25" s="197">
        <v>7</v>
      </c>
      <c r="I25" s="101" t="s">
        <v>31</v>
      </c>
      <c r="J25" s="177"/>
      <c r="K25" s="178"/>
      <c r="L25" s="125" t="s">
        <v>126</v>
      </c>
      <c r="M25" s="92"/>
      <c r="N25" s="97"/>
      <c r="O25" s="140"/>
      <c r="P25" s="107"/>
      <c r="Q25" s="125"/>
      <c r="R25" s="92"/>
      <c r="S25" s="97"/>
      <c r="T25" s="92"/>
      <c r="U25" s="162">
        <v>14</v>
      </c>
      <c r="V25" s="232" t="s">
        <v>148</v>
      </c>
      <c r="W25" s="219">
        <v>0</v>
      </c>
      <c r="X25" s="171" t="str">
        <f>IF(V24="w.o.","",IF(V25="w.o.","","X"))</f>
        <v>X</v>
      </c>
      <c r="Y25" s="94"/>
      <c r="Z25" s="94"/>
      <c r="AA25" s="125" t="s">
        <v>127</v>
      </c>
      <c r="AB25" s="92"/>
      <c r="AC25" s="97"/>
      <c r="AD25" s="92"/>
      <c r="AE25" s="115"/>
      <c r="AF25" s="116" t="s">
        <v>155</v>
      </c>
      <c r="AG25" s="197">
        <v>9</v>
      </c>
      <c r="AH25" s="101" t="s">
        <v>31</v>
      </c>
      <c r="AI25" s="80"/>
      <c r="AJ25" s="84"/>
      <c r="AK25" s="225"/>
      <c r="AL25" s="83"/>
      <c r="AM25" s="238"/>
      <c r="AN25" s="230" t="s">
        <v>114</v>
      </c>
      <c r="AO25" s="119">
        <v>25</v>
      </c>
    </row>
    <row r="26" spans="1:41" ht="13.5" thickBot="1">
      <c r="A26" s="92"/>
      <c r="B26" s="233"/>
      <c r="C26" s="121" t="s">
        <v>71</v>
      </c>
      <c r="D26" s="220">
        <v>9</v>
      </c>
      <c r="E26" s="180"/>
      <c r="F26" s="107"/>
      <c r="G26" s="121" t="s">
        <v>5</v>
      </c>
      <c r="H26" s="220">
        <v>4</v>
      </c>
      <c r="I26" s="180"/>
      <c r="J26" s="107"/>
      <c r="K26" s="178"/>
      <c r="L26" s="98">
        <v>38</v>
      </c>
      <c r="M26" s="96"/>
      <c r="N26" s="97"/>
      <c r="O26" s="140"/>
      <c r="P26" s="107"/>
      <c r="Q26" s="98">
        <v>30</v>
      </c>
      <c r="R26" s="96"/>
      <c r="S26" s="97"/>
      <c r="T26" s="92"/>
      <c r="U26" s="162">
        <v>11</v>
      </c>
      <c r="V26" s="224" t="s">
        <v>74</v>
      </c>
      <c r="W26" s="216">
        <v>0</v>
      </c>
      <c r="X26" s="101" t="s">
        <v>31</v>
      </c>
      <c r="Y26" s="92"/>
      <c r="Z26" s="92"/>
      <c r="AA26" s="98">
        <v>22</v>
      </c>
      <c r="AB26" s="96"/>
      <c r="AC26" s="97"/>
      <c r="AD26" s="120"/>
      <c r="AE26" s="92"/>
      <c r="AF26" s="121" t="s">
        <v>74</v>
      </c>
      <c r="AG26" s="220">
        <v>6</v>
      </c>
      <c r="AH26" s="180"/>
      <c r="AI26" s="80"/>
      <c r="AJ26" s="84"/>
      <c r="AK26" s="225"/>
      <c r="AL26" s="83"/>
      <c r="AM26" s="238"/>
      <c r="AN26" s="230" t="s">
        <v>114</v>
      </c>
      <c r="AO26" s="119">
        <v>25</v>
      </c>
    </row>
    <row r="27" spans="1:41" ht="13.5" thickBot="1">
      <c r="A27" s="92"/>
      <c r="B27" s="178"/>
      <c r="C27" s="92" t="s">
        <v>128</v>
      </c>
      <c r="D27" s="97"/>
      <c r="E27" s="96"/>
      <c r="F27" s="92"/>
      <c r="G27" s="92"/>
      <c r="H27" s="97"/>
      <c r="I27" s="96"/>
      <c r="J27" s="107"/>
      <c r="K27" s="183"/>
      <c r="L27" s="116" t="s">
        <v>114</v>
      </c>
      <c r="M27" s="197">
        <v>-1</v>
      </c>
      <c r="N27" s="101" t="s">
        <v>31</v>
      </c>
      <c r="O27" s="242"/>
      <c r="P27" s="176"/>
      <c r="Q27" s="116">
        <v>0</v>
      </c>
      <c r="R27" s="197">
        <f>IF(AND(Q27="w.o.",Q28="w.o."),0,IF(Q27="w.o.",-1,IF(Q28="w.o.",0,"")))</f>
      </c>
      <c r="S27" s="101" t="s">
        <v>31</v>
      </c>
      <c r="T27" s="124"/>
      <c r="U27" s="167">
        <v>22</v>
      </c>
      <c r="V27" s="228"/>
      <c r="W27" s="217">
        <v>-1</v>
      </c>
      <c r="X27" s="171" t="str">
        <f>IF(V26="w.o.","",IF(V27="w.o.","","X"))</f>
        <v>X</v>
      </c>
      <c r="Y27" s="108"/>
      <c r="Z27" s="184"/>
      <c r="AA27" s="116" t="s">
        <v>74</v>
      </c>
      <c r="AB27" s="197">
        <v>9</v>
      </c>
      <c r="AC27" s="101" t="s">
        <v>31</v>
      </c>
      <c r="AD27" s="124"/>
      <c r="AE27" s="92"/>
      <c r="AF27" s="92" t="s">
        <v>129</v>
      </c>
      <c r="AG27" s="97"/>
      <c r="AH27" s="96"/>
      <c r="AI27" s="80"/>
      <c r="AJ27" s="84"/>
      <c r="AK27" s="225"/>
      <c r="AL27" s="83"/>
      <c r="AM27" s="238"/>
      <c r="AN27" s="230" t="s">
        <v>114</v>
      </c>
      <c r="AO27" s="119">
        <v>25</v>
      </c>
    </row>
    <row r="28" spans="1:41" ht="13.5" thickBot="1">
      <c r="A28" s="92"/>
      <c r="B28" s="234"/>
      <c r="C28" s="92"/>
      <c r="D28" s="92"/>
      <c r="E28" s="92"/>
      <c r="F28" s="92"/>
      <c r="G28" s="92"/>
      <c r="H28" s="92"/>
      <c r="I28" s="92"/>
      <c r="J28" s="92"/>
      <c r="K28" s="107"/>
      <c r="L28" s="121" t="s">
        <v>5</v>
      </c>
      <c r="M28" s="220">
        <v>0</v>
      </c>
      <c r="N28" s="171" t="str">
        <f>IF(L27="w.o.","",IF(L28="w.o.","","X"))</f>
        <v>X</v>
      </c>
      <c r="O28" s="140"/>
      <c r="P28" s="107"/>
      <c r="Q28" s="121">
        <v>0</v>
      </c>
      <c r="R28" s="220">
        <f>IF(Q28="w.o.",-1,IF(Q27="w.o.",0,""))</f>
      </c>
      <c r="S28" s="171" t="str">
        <f>IF(Q27="w.o.","",IF(Q28="w.o.","","X"))</f>
        <v>X</v>
      </c>
      <c r="T28" s="92"/>
      <c r="U28" s="173">
        <v>27</v>
      </c>
      <c r="V28" s="231"/>
      <c r="W28" s="218">
        <v>-1</v>
      </c>
      <c r="X28" s="101" t="s">
        <v>31</v>
      </c>
      <c r="Y28" s="124"/>
      <c r="Z28" s="92"/>
      <c r="AA28" s="121" t="s">
        <v>76</v>
      </c>
      <c r="AB28" s="220">
        <v>8</v>
      </c>
      <c r="AC28" s="180"/>
      <c r="AD28" s="94"/>
      <c r="AE28" s="92"/>
      <c r="AF28" s="92"/>
      <c r="AG28" s="92"/>
      <c r="AH28" s="92"/>
      <c r="AI28" s="80"/>
      <c r="AJ28" s="84"/>
      <c r="AK28" s="225"/>
      <c r="AL28" s="83"/>
      <c r="AM28" s="238"/>
      <c r="AN28" s="230" t="s">
        <v>114</v>
      </c>
      <c r="AO28" s="119">
        <v>25</v>
      </c>
    </row>
    <row r="29" spans="1:41" ht="13.5" thickBot="1">
      <c r="A29" s="92"/>
      <c r="B29" s="234"/>
      <c r="C29" s="92"/>
      <c r="D29" s="92"/>
      <c r="E29" s="92"/>
      <c r="F29" s="92"/>
      <c r="G29" s="92"/>
      <c r="H29" s="92"/>
      <c r="I29" s="92"/>
      <c r="J29" s="92"/>
      <c r="K29" s="107"/>
      <c r="L29" s="125" t="s">
        <v>130</v>
      </c>
      <c r="M29" s="96"/>
      <c r="N29" s="97"/>
      <c r="O29" s="140"/>
      <c r="P29" s="107"/>
      <c r="Q29" s="125"/>
      <c r="R29" s="96"/>
      <c r="S29" s="97"/>
      <c r="T29" s="92"/>
      <c r="U29" s="162">
        <v>6</v>
      </c>
      <c r="V29" s="232" t="s">
        <v>76</v>
      </c>
      <c r="W29" s="219">
        <v>0</v>
      </c>
      <c r="X29" s="171" t="str">
        <f>IF(V28="w.o.","",IF(V29="w.o.","","X"))</f>
        <v>X</v>
      </c>
      <c r="Y29" s="92"/>
      <c r="Z29" s="92"/>
      <c r="AA29" s="125" t="s">
        <v>131</v>
      </c>
      <c r="AB29" s="96"/>
      <c r="AC29" s="97"/>
      <c r="AD29" s="94"/>
      <c r="AE29" s="92"/>
      <c r="AF29" s="92"/>
      <c r="AG29" s="92"/>
      <c r="AH29" s="92"/>
      <c r="AI29" s="80"/>
      <c r="AJ29" s="84"/>
      <c r="AK29" s="225"/>
      <c r="AL29" s="83"/>
      <c r="AM29" s="239"/>
      <c r="AN29" s="236"/>
      <c r="AO29" s="127">
        <v>25</v>
      </c>
    </row>
    <row r="30" spans="1:41" ht="13.5" thickBot="1">
      <c r="A30" s="92"/>
      <c r="B30" s="234"/>
      <c r="C30" s="92"/>
      <c r="D30" s="96"/>
      <c r="E30" s="96"/>
      <c r="F30" s="92"/>
      <c r="G30" s="92"/>
      <c r="H30" s="96"/>
      <c r="I30" s="96"/>
      <c r="J30" s="92"/>
      <c r="K30" s="92"/>
      <c r="L30" s="98">
        <v>39</v>
      </c>
      <c r="M30" s="96"/>
      <c r="N30" s="96"/>
      <c r="O30" s="140"/>
      <c r="P30" s="94"/>
      <c r="Q30" s="98">
        <v>31</v>
      </c>
      <c r="R30" s="96"/>
      <c r="S30" s="96"/>
      <c r="T30" s="92"/>
      <c r="U30" s="162">
        <v>7</v>
      </c>
      <c r="V30" s="224" t="s">
        <v>71</v>
      </c>
      <c r="W30" s="216">
        <v>0</v>
      </c>
      <c r="X30" s="101" t="s">
        <v>31</v>
      </c>
      <c r="Y30" s="92"/>
      <c r="Z30" s="92"/>
      <c r="AA30" s="98">
        <v>23</v>
      </c>
      <c r="AB30" s="96"/>
      <c r="AC30" s="96"/>
      <c r="AD30" s="92"/>
      <c r="AE30" s="92"/>
      <c r="AF30" s="92"/>
      <c r="AG30" s="96"/>
      <c r="AH30" s="96"/>
      <c r="AI30" s="80"/>
      <c r="AJ30" s="84"/>
      <c r="AK30" s="225"/>
      <c r="AL30" s="83"/>
      <c r="AM30" s="238" t="s">
        <v>168</v>
      </c>
      <c r="AN30" s="227"/>
      <c r="AO30" s="111">
        <v>20</v>
      </c>
    </row>
    <row r="31" spans="1:41" ht="13.5" thickBot="1">
      <c r="A31" s="92"/>
      <c r="B31" s="234"/>
      <c r="C31" s="92"/>
      <c r="D31" s="92"/>
      <c r="E31" s="92"/>
      <c r="F31" s="92"/>
      <c r="G31" s="92"/>
      <c r="H31" s="92"/>
      <c r="I31" s="92"/>
      <c r="J31" s="92"/>
      <c r="K31" s="92"/>
      <c r="L31" s="116" t="s">
        <v>114</v>
      </c>
      <c r="M31" s="197">
        <v>-1</v>
      </c>
      <c r="N31" s="101" t="s">
        <v>31</v>
      </c>
      <c r="O31" s="140"/>
      <c r="P31" s="196"/>
      <c r="Q31" s="116">
        <v>0</v>
      </c>
      <c r="R31" s="197">
        <f>IF(AND(Q31="w.o.",Q32="w.o."),0,IF(Q31="w.o.",-1,IF(Q32="w.o.",0,"")))</f>
      </c>
      <c r="S31" s="101" t="s">
        <v>31</v>
      </c>
      <c r="T31" s="124"/>
      <c r="U31" s="167">
        <v>26</v>
      </c>
      <c r="V31" s="228"/>
      <c r="W31" s="217">
        <v>-1</v>
      </c>
      <c r="X31" s="171" t="str">
        <f>IF(V30="w.o.","",IF(V31="w.o.","","X"))</f>
        <v>X</v>
      </c>
      <c r="Y31" s="108"/>
      <c r="Z31" s="184"/>
      <c r="AA31" s="116" t="s">
        <v>71</v>
      </c>
      <c r="AB31" s="197">
        <v>9</v>
      </c>
      <c r="AC31" s="101" t="s">
        <v>31</v>
      </c>
      <c r="AD31" s="92"/>
      <c r="AE31" s="92"/>
      <c r="AF31" s="92"/>
      <c r="AG31" s="92"/>
      <c r="AH31" s="92"/>
      <c r="AI31" s="80"/>
      <c r="AJ31" s="84"/>
      <c r="AK31" s="225"/>
      <c r="AL31" s="83"/>
      <c r="AM31" s="238"/>
      <c r="AN31" s="230"/>
      <c r="AO31" s="119">
        <v>20</v>
      </c>
    </row>
    <row r="32" spans="1:41" ht="13.5" thickBot="1">
      <c r="A32" s="92"/>
      <c r="B32" s="234"/>
      <c r="C32" s="98">
        <v>52</v>
      </c>
      <c r="D32" s="97"/>
      <c r="E32" s="96"/>
      <c r="F32" s="92"/>
      <c r="G32" s="98">
        <v>48</v>
      </c>
      <c r="H32" s="97"/>
      <c r="I32" s="96"/>
      <c r="J32" s="107"/>
      <c r="K32" s="170"/>
      <c r="L32" s="121" t="s">
        <v>84</v>
      </c>
      <c r="M32" s="220">
        <v>0</v>
      </c>
      <c r="N32" s="171"/>
      <c r="O32" s="240"/>
      <c r="P32" s="241"/>
      <c r="Q32" s="121">
        <v>0</v>
      </c>
      <c r="R32" s="220">
        <f>IF(Q32="w.o.",-1,IF(Q31="w.o.",0,""))</f>
      </c>
      <c r="S32" s="171" t="str">
        <f>IF(Q31="w.o.","",IF(Q32="w.o.","","X"))</f>
        <v>X</v>
      </c>
      <c r="T32" s="92"/>
      <c r="U32" s="173">
        <v>23</v>
      </c>
      <c r="V32" s="231"/>
      <c r="W32" s="218">
        <v>-1</v>
      </c>
      <c r="X32" s="101" t="s">
        <v>31</v>
      </c>
      <c r="Y32" s="124"/>
      <c r="Z32" s="92"/>
      <c r="AA32" s="121" t="s">
        <v>85</v>
      </c>
      <c r="AB32" s="220">
        <v>4</v>
      </c>
      <c r="AC32" s="180"/>
      <c r="AD32" s="108"/>
      <c r="AE32" s="92"/>
      <c r="AF32" s="98">
        <v>44</v>
      </c>
      <c r="AG32" s="97"/>
      <c r="AH32" s="96"/>
      <c r="AI32" s="80"/>
      <c r="AJ32" s="84"/>
      <c r="AK32" s="225"/>
      <c r="AL32" s="83"/>
      <c r="AM32" s="238"/>
      <c r="AN32" s="230"/>
      <c r="AO32" s="119">
        <v>20</v>
      </c>
    </row>
    <row r="33" spans="1:41" ht="13.5" thickBot="1">
      <c r="A33" s="92"/>
      <c r="B33" s="183"/>
      <c r="C33" s="116" t="s">
        <v>84</v>
      </c>
      <c r="D33" s="197">
        <v>9</v>
      </c>
      <c r="E33" s="101" t="s">
        <v>31</v>
      </c>
      <c r="F33" s="176"/>
      <c r="G33" s="116" t="s">
        <v>84</v>
      </c>
      <c r="H33" s="197">
        <v>7</v>
      </c>
      <c r="I33" s="101" t="s">
        <v>31</v>
      </c>
      <c r="J33" s="177"/>
      <c r="K33" s="178"/>
      <c r="L33" s="114" t="s">
        <v>132</v>
      </c>
      <c r="M33" s="92"/>
      <c r="N33" s="97"/>
      <c r="O33" s="140"/>
      <c r="P33" s="107"/>
      <c r="Q33" s="114"/>
      <c r="R33" s="92"/>
      <c r="S33" s="97"/>
      <c r="T33" s="92"/>
      <c r="U33" s="162">
        <v>10</v>
      </c>
      <c r="V33" s="232" t="s">
        <v>85</v>
      </c>
      <c r="W33" s="219">
        <v>0</v>
      </c>
      <c r="X33" s="171" t="str">
        <f>IF(V32="w.o.","",IF(V33="w.o.","","X"))</f>
        <v>X</v>
      </c>
      <c r="Y33" s="94"/>
      <c r="Z33" s="94"/>
      <c r="AA33" s="114" t="s">
        <v>133</v>
      </c>
      <c r="AB33" s="92"/>
      <c r="AC33" s="97"/>
      <c r="AD33" s="92"/>
      <c r="AE33" s="115"/>
      <c r="AF33" s="116" t="s">
        <v>71</v>
      </c>
      <c r="AG33" s="197">
        <v>2</v>
      </c>
      <c r="AH33" s="101" t="s">
        <v>31</v>
      </c>
      <c r="AI33" s="83"/>
      <c r="AJ33" s="84"/>
      <c r="AK33" s="225"/>
      <c r="AL33" s="83"/>
      <c r="AM33" s="238"/>
      <c r="AN33" s="230"/>
      <c r="AO33" s="119">
        <v>20</v>
      </c>
    </row>
    <row r="34" spans="1:41" ht="13.5" thickBot="1">
      <c r="A34" s="94"/>
      <c r="B34" s="243"/>
      <c r="C34" s="121" t="s">
        <v>74</v>
      </c>
      <c r="D34" s="220">
        <v>8</v>
      </c>
      <c r="E34" s="180"/>
      <c r="F34" s="107"/>
      <c r="G34" s="121" t="s">
        <v>156</v>
      </c>
      <c r="H34" s="220">
        <v>6</v>
      </c>
      <c r="I34" s="180"/>
      <c r="J34" s="107"/>
      <c r="K34" s="178"/>
      <c r="L34" s="98">
        <v>40</v>
      </c>
      <c r="M34" s="96"/>
      <c r="N34" s="97"/>
      <c r="O34" s="140"/>
      <c r="P34" s="107"/>
      <c r="Q34" s="98">
        <v>32</v>
      </c>
      <c r="R34" s="96"/>
      <c r="S34" s="97"/>
      <c r="T34" s="92"/>
      <c r="U34" s="162">
        <v>15</v>
      </c>
      <c r="V34" s="224" t="s">
        <v>1</v>
      </c>
      <c r="W34" s="216">
        <v>7</v>
      </c>
      <c r="X34" s="101" t="s">
        <v>31</v>
      </c>
      <c r="Y34" s="92"/>
      <c r="Z34" s="92"/>
      <c r="AA34" s="98">
        <v>24</v>
      </c>
      <c r="AB34" s="96"/>
      <c r="AC34" s="97"/>
      <c r="AD34" s="120"/>
      <c r="AE34" s="92"/>
      <c r="AF34" s="121" t="s">
        <v>6</v>
      </c>
      <c r="AG34" s="220">
        <v>9</v>
      </c>
      <c r="AH34" s="180"/>
      <c r="AI34" s="83"/>
      <c r="AJ34" s="84"/>
      <c r="AK34" s="225"/>
      <c r="AL34" s="83"/>
      <c r="AM34" s="238"/>
      <c r="AN34" s="230"/>
      <c r="AO34" s="119">
        <v>20</v>
      </c>
    </row>
    <row r="35" spans="1:41" ht="13.5" thickBot="1">
      <c r="A35" s="94"/>
      <c r="B35" s="107"/>
      <c r="C35" s="182" t="s">
        <v>134</v>
      </c>
      <c r="D35" s="96"/>
      <c r="E35" s="96"/>
      <c r="F35" s="92"/>
      <c r="G35" s="92"/>
      <c r="H35" s="97"/>
      <c r="I35" s="97"/>
      <c r="J35" s="107"/>
      <c r="K35" s="183"/>
      <c r="L35" s="116" t="s">
        <v>153</v>
      </c>
      <c r="M35" s="197">
        <v>6</v>
      </c>
      <c r="N35" s="101" t="s">
        <v>31</v>
      </c>
      <c r="O35" s="242"/>
      <c r="P35" s="176"/>
      <c r="Q35" s="116" t="s">
        <v>153</v>
      </c>
      <c r="R35" s="197">
        <v>0</v>
      </c>
      <c r="S35" s="101" t="s">
        <v>31</v>
      </c>
      <c r="T35" s="124"/>
      <c r="U35" s="167">
        <v>18</v>
      </c>
      <c r="V35" s="228" t="s">
        <v>153</v>
      </c>
      <c r="W35" s="217">
        <v>3</v>
      </c>
      <c r="X35" s="171"/>
      <c r="Y35" s="108"/>
      <c r="Z35" s="184"/>
      <c r="AA35" s="116" t="s">
        <v>1</v>
      </c>
      <c r="AB35" s="197">
        <v>4</v>
      </c>
      <c r="AC35" s="101" t="s">
        <v>31</v>
      </c>
      <c r="AD35" s="124"/>
      <c r="AE35" s="92"/>
      <c r="AF35" s="125" t="s">
        <v>135</v>
      </c>
      <c r="AG35" s="96"/>
      <c r="AH35" s="97"/>
      <c r="AI35" s="80"/>
      <c r="AJ35" s="84"/>
      <c r="AK35" s="225"/>
      <c r="AL35" s="80"/>
      <c r="AM35" s="238"/>
      <c r="AN35" s="230"/>
      <c r="AO35" s="119">
        <v>20</v>
      </c>
    </row>
    <row r="36" spans="1:41" ht="13.5" thickBot="1">
      <c r="A36" s="92"/>
      <c r="B36" s="92"/>
      <c r="C36" s="92"/>
      <c r="D36" s="92"/>
      <c r="E36" s="92"/>
      <c r="F36" s="92"/>
      <c r="G36" s="92"/>
      <c r="H36" s="92"/>
      <c r="I36" s="92"/>
      <c r="J36" s="92"/>
      <c r="K36" s="107"/>
      <c r="L36" s="121" t="s">
        <v>156</v>
      </c>
      <c r="M36" s="220">
        <v>7</v>
      </c>
      <c r="N36" s="171"/>
      <c r="O36" s="140"/>
      <c r="P36" s="107"/>
      <c r="Q36" s="121">
        <v>0</v>
      </c>
      <c r="R36" s="220">
        <v>-1</v>
      </c>
      <c r="S36" s="171"/>
      <c r="T36" s="92"/>
      <c r="U36" s="173">
        <v>31</v>
      </c>
      <c r="V36" s="231"/>
      <c r="W36" s="218">
        <v>-1</v>
      </c>
      <c r="X36" s="101" t="s">
        <v>31</v>
      </c>
      <c r="Y36" s="124"/>
      <c r="Z36" s="92"/>
      <c r="AA36" s="121" t="s">
        <v>6</v>
      </c>
      <c r="AB36" s="220">
        <v>9</v>
      </c>
      <c r="AC36" s="180"/>
      <c r="AD36" s="94"/>
      <c r="AE36" s="92"/>
      <c r="AF36" s="244"/>
      <c r="AG36" s="92"/>
      <c r="AH36" s="92"/>
      <c r="AI36" s="80"/>
      <c r="AJ36" s="84"/>
      <c r="AK36" s="225"/>
      <c r="AL36" s="80"/>
      <c r="AM36" s="238"/>
      <c r="AN36" s="230"/>
      <c r="AO36" s="119">
        <v>20</v>
      </c>
    </row>
    <row r="37" spans="1:41" ht="13.5" thickBot="1">
      <c r="A37" s="92"/>
      <c r="B37" s="92"/>
      <c r="C37" s="92"/>
      <c r="D37" s="92"/>
      <c r="E37" s="92"/>
      <c r="F37" s="92"/>
      <c r="G37" s="92"/>
      <c r="H37" s="92"/>
      <c r="I37" s="92"/>
      <c r="J37" s="92"/>
      <c r="K37" s="107"/>
      <c r="L37" s="129" t="s">
        <v>136</v>
      </c>
      <c r="M37" s="97"/>
      <c r="N37" s="97"/>
      <c r="O37" s="97"/>
      <c r="P37" s="107"/>
      <c r="Q37" s="131"/>
      <c r="R37" s="97"/>
      <c r="S37" s="97"/>
      <c r="T37" s="92"/>
      <c r="U37" s="162">
        <v>2</v>
      </c>
      <c r="V37" s="232" t="s">
        <v>6</v>
      </c>
      <c r="W37" s="219">
        <v>0</v>
      </c>
      <c r="X37" s="171" t="str">
        <f>IF(V36="w.o.","",IF(V37="w.o.","","X"))</f>
        <v>X</v>
      </c>
      <c r="Y37" s="92"/>
      <c r="Z37" s="92"/>
      <c r="AA37" s="125" t="s">
        <v>137</v>
      </c>
      <c r="AB37" s="96"/>
      <c r="AC37" s="96"/>
      <c r="AD37" s="94"/>
      <c r="AE37" s="92"/>
      <c r="AF37" s="92"/>
      <c r="AG37" s="92"/>
      <c r="AH37" s="92"/>
      <c r="AI37" s="80"/>
      <c r="AJ37" s="84"/>
      <c r="AK37" s="225"/>
      <c r="AL37" s="80"/>
      <c r="AM37" s="239"/>
      <c r="AN37" s="236"/>
      <c r="AO37" s="127">
        <v>20</v>
      </c>
    </row>
    <row r="38" spans="1:41" ht="12.75" customHeight="1" thickBot="1">
      <c r="A38" s="92"/>
      <c r="B38" s="92"/>
      <c r="C38" s="135" t="s">
        <v>51</v>
      </c>
      <c r="D38" s="135"/>
      <c r="E38" s="135"/>
      <c r="F38" s="136"/>
      <c r="G38" s="135" t="s">
        <v>110</v>
      </c>
      <c r="H38" s="135"/>
      <c r="I38" s="135"/>
      <c r="J38" s="136"/>
      <c r="K38" s="136"/>
      <c r="L38" s="135" t="s">
        <v>111</v>
      </c>
      <c r="M38" s="135"/>
      <c r="N38" s="135"/>
      <c r="O38" s="135"/>
      <c r="P38" s="136"/>
      <c r="Q38" s="135" t="s">
        <v>112</v>
      </c>
      <c r="R38" s="137"/>
      <c r="S38" s="138"/>
      <c r="T38" s="92"/>
      <c r="U38" s="159"/>
      <c r="V38" s="191"/>
      <c r="W38" s="96"/>
      <c r="X38" s="96"/>
      <c r="Y38" s="92"/>
      <c r="Z38" s="92"/>
      <c r="AA38" s="92"/>
      <c r="AB38" s="96"/>
      <c r="AC38" s="96"/>
      <c r="AD38" s="92"/>
      <c r="AE38" s="92"/>
      <c r="AF38" s="92"/>
      <c r="AG38" s="96"/>
      <c r="AH38" s="96"/>
      <c r="AI38" s="80"/>
      <c r="AJ38" s="80"/>
      <c r="AK38" s="80"/>
      <c r="AL38" s="80"/>
      <c r="AM38" s="81"/>
      <c r="AN38" s="100"/>
      <c r="AO38" s="100"/>
    </row>
    <row r="39" spans="1:41" ht="13.5" thickBot="1">
      <c r="A39" s="80"/>
      <c r="B39" s="86"/>
      <c r="C39" s="88" t="s">
        <v>49</v>
      </c>
      <c r="D39" s="87"/>
      <c r="E39" s="87"/>
      <c r="F39" s="88"/>
      <c r="G39" s="88" t="s">
        <v>50</v>
      </c>
      <c r="H39" s="87"/>
      <c r="I39" s="87"/>
      <c r="J39" s="88"/>
      <c r="K39" s="88"/>
      <c r="L39" s="88" t="s">
        <v>47</v>
      </c>
      <c r="M39" s="87"/>
      <c r="N39" s="87"/>
      <c r="O39" s="87"/>
      <c r="P39" s="88"/>
      <c r="Q39" s="88" t="s">
        <v>48</v>
      </c>
      <c r="R39" s="87"/>
      <c r="S39" s="87"/>
      <c r="T39" s="88"/>
      <c r="U39" s="155"/>
      <c r="V39" s="88" t="s">
        <v>27</v>
      </c>
      <c r="W39" s="87"/>
      <c r="X39" s="87"/>
      <c r="Y39" s="88"/>
      <c r="Z39" s="88"/>
      <c r="AA39" s="88" t="s">
        <v>28</v>
      </c>
      <c r="AB39" s="87"/>
      <c r="AC39" s="87"/>
      <c r="AD39" s="88"/>
      <c r="AE39" s="88"/>
      <c r="AF39" s="88" t="s">
        <v>29</v>
      </c>
      <c r="AG39" s="88"/>
      <c r="AH39" s="156"/>
      <c r="AI39" s="83"/>
      <c r="AJ39" s="496"/>
      <c r="AK39" s="496"/>
      <c r="AL39" s="80"/>
      <c r="AM39" s="147"/>
      <c r="AN39" s="147"/>
      <c r="AO39" s="147"/>
    </row>
    <row r="40" spans="1:41" ht="13.5" thickBot="1">
      <c r="A40" s="92"/>
      <c r="B40" s="92"/>
      <c r="C40" s="193"/>
      <c r="D40" s="193"/>
      <c r="E40" s="193"/>
      <c r="F40" s="193"/>
      <c r="G40" s="193"/>
      <c r="H40" s="193"/>
      <c r="I40" s="193"/>
      <c r="J40" s="193"/>
      <c r="K40" s="193"/>
      <c r="L40" s="193"/>
      <c r="M40" s="193"/>
      <c r="N40" s="193"/>
      <c r="O40" s="193"/>
      <c r="P40" s="193"/>
      <c r="Q40" s="193"/>
      <c r="R40" s="193"/>
      <c r="S40" s="193"/>
      <c r="T40" s="92"/>
      <c r="U40" s="92"/>
      <c r="V40" s="194" t="s">
        <v>138</v>
      </c>
      <c r="W40" s="92"/>
      <c r="X40" s="92"/>
      <c r="Y40" s="92"/>
      <c r="Z40" s="92"/>
      <c r="AA40" s="195"/>
      <c r="AB40" s="92"/>
      <c r="AC40" s="92"/>
      <c r="AD40" s="92"/>
      <c r="AE40" s="92"/>
      <c r="AF40" s="195"/>
      <c r="AG40" s="92"/>
      <c r="AH40" s="92"/>
      <c r="AI40" s="80"/>
      <c r="AJ40" s="80"/>
      <c r="AK40" s="80"/>
      <c r="AL40" s="80"/>
      <c r="AM40" s="81"/>
      <c r="AN40" s="100"/>
      <c r="AO40" s="100"/>
    </row>
    <row r="41" spans="1:41" ht="13.5" thickBot="1">
      <c r="A41" s="80"/>
      <c r="B41" s="80"/>
      <c r="C41" s="130"/>
      <c r="D41" s="130"/>
      <c r="E41" s="130"/>
      <c r="F41" s="130"/>
      <c r="G41" s="130"/>
      <c r="H41" s="130"/>
      <c r="I41" s="130"/>
      <c r="J41" s="130"/>
      <c r="K41" s="139"/>
      <c r="L41" s="139"/>
      <c r="M41" s="139"/>
      <c r="N41" s="140"/>
      <c r="O41" s="140"/>
      <c r="P41" s="140"/>
      <c r="Q41" s="140"/>
      <c r="R41" s="139"/>
      <c r="S41" s="139"/>
      <c r="T41" s="94"/>
      <c r="U41" s="196"/>
      <c r="V41" s="116" t="s">
        <v>77</v>
      </c>
      <c r="W41" s="197">
        <v>9</v>
      </c>
      <c r="X41" s="101" t="s">
        <v>31</v>
      </c>
      <c r="Y41" s="92"/>
      <c r="Z41" s="92"/>
      <c r="AA41" s="245"/>
      <c r="AB41" s="142"/>
      <c r="AC41" s="142"/>
      <c r="AD41" s="92"/>
      <c r="AE41" s="92"/>
      <c r="AF41" s="199"/>
      <c r="AG41" s="142"/>
      <c r="AH41" s="142"/>
      <c r="AI41" s="80"/>
      <c r="AJ41" s="80"/>
      <c r="AK41" s="80"/>
      <c r="AL41" s="80"/>
      <c r="AM41" s="81"/>
      <c r="AN41" s="100"/>
      <c r="AO41" s="100"/>
    </row>
    <row r="42" spans="1:41" ht="13.5" thickBot="1">
      <c r="A42" s="80"/>
      <c r="B42" s="83"/>
      <c r="C42" s="246"/>
      <c r="D42" s="247"/>
      <c r="E42" s="246"/>
      <c r="F42" s="246"/>
      <c r="G42" s="246"/>
      <c r="H42" s="139"/>
      <c r="I42" s="130"/>
      <c r="J42" s="130"/>
      <c r="K42" s="139"/>
      <c r="L42" s="139"/>
      <c r="M42" s="139"/>
      <c r="N42" s="140"/>
      <c r="O42" s="140"/>
      <c r="P42" s="140"/>
      <c r="Q42" s="143"/>
      <c r="R42" s="144"/>
      <c r="S42" s="145"/>
      <c r="T42" s="94"/>
      <c r="U42" s="200"/>
      <c r="V42" s="248" t="s">
        <v>84</v>
      </c>
      <c r="W42" s="201">
        <v>6</v>
      </c>
      <c r="X42" s="180"/>
      <c r="Y42" s="108"/>
      <c r="Z42" s="184"/>
      <c r="AA42" s="116" t="s">
        <v>77</v>
      </c>
      <c r="AB42" s="197">
        <v>9</v>
      </c>
      <c r="AC42" s="101" t="s">
        <v>31</v>
      </c>
      <c r="AD42" s="92"/>
      <c r="AE42" s="92"/>
      <c r="AF42" s="92"/>
      <c r="AG42" s="92"/>
      <c r="AH42" s="80"/>
      <c r="AI42" s="80"/>
      <c r="AJ42" s="80"/>
      <c r="AK42" s="80"/>
      <c r="AL42" s="80"/>
      <c r="AM42" s="81"/>
      <c r="AN42" s="100"/>
      <c r="AO42" s="100"/>
    </row>
    <row r="43" spans="1:41" ht="13.5" thickBot="1">
      <c r="A43" s="80"/>
      <c r="B43" s="83"/>
      <c r="C43" s="139"/>
      <c r="D43" s="139"/>
      <c r="E43" s="139"/>
      <c r="F43" s="139"/>
      <c r="G43" s="139"/>
      <c r="H43" s="139"/>
      <c r="I43" s="130"/>
      <c r="J43" s="130"/>
      <c r="K43" s="140"/>
      <c r="L43" s="146"/>
      <c r="M43" s="140"/>
      <c r="N43" s="140"/>
      <c r="O43" s="140"/>
      <c r="P43" s="140"/>
      <c r="Q43" s="143"/>
      <c r="R43" s="144"/>
      <c r="S43" s="145"/>
      <c r="T43" s="94"/>
      <c r="U43" s="203"/>
      <c r="V43" s="249" t="s">
        <v>21</v>
      </c>
      <c r="W43" s="250">
        <v>7</v>
      </c>
      <c r="X43" s="101" t="s">
        <v>31</v>
      </c>
      <c r="Y43" s="120"/>
      <c r="Z43" s="92"/>
      <c r="AA43" s="121" t="s">
        <v>71</v>
      </c>
      <c r="AB43" s="220">
        <v>5</v>
      </c>
      <c r="AC43" s="180" t="s">
        <v>35</v>
      </c>
      <c r="AD43" s="108"/>
      <c r="AE43" s="92"/>
      <c r="AF43" s="98" t="s">
        <v>69</v>
      </c>
      <c r="AG43" s="97"/>
      <c r="AH43" s="142"/>
      <c r="AI43" s="80"/>
      <c r="AJ43" s="80"/>
      <c r="AK43" s="80"/>
      <c r="AL43" s="80" t="s">
        <v>44</v>
      </c>
      <c r="AN43" s="99"/>
      <c r="AO43" s="100"/>
    </row>
    <row r="44" spans="1:41" ht="13.5" thickBot="1">
      <c r="A44" s="80"/>
      <c r="B44" s="83"/>
      <c r="C44" s="246"/>
      <c r="D44" s="247"/>
      <c r="E44" s="246"/>
      <c r="F44" s="246"/>
      <c r="G44" s="246"/>
      <c r="H44" s="139"/>
      <c r="I44" s="130"/>
      <c r="J44" s="130"/>
      <c r="K44" s="139"/>
      <c r="L44" s="143"/>
      <c r="M44" s="144"/>
      <c r="N44" s="145"/>
      <c r="O44" s="140"/>
      <c r="P44" s="140"/>
      <c r="Q44" s="131"/>
      <c r="R44" s="85"/>
      <c r="S44" s="85"/>
      <c r="T44" s="94"/>
      <c r="U44" s="204"/>
      <c r="V44" s="251" t="s">
        <v>71</v>
      </c>
      <c r="W44" s="252">
        <v>9</v>
      </c>
      <c r="X44" s="180"/>
      <c r="Y44" s="205"/>
      <c r="Z44" s="92"/>
      <c r="AA44" s="114"/>
      <c r="AB44" s="92"/>
      <c r="AC44" s="97"/>
      <c r="AD44" s="92"/>
      <c r="AE44" s="115"/>
      <c r="AF44" s="116" t="s">
        <v>77</v>
      </c>
      <c r="AG44" s="197">
        <v>9</v>
      </c>
      <c r="AH44" s="101" t="s">
        <v>31</v>
      </c>
      <c r="AI44" s="80"/>
      <c r="AJ44" s="80"/>
      <c r="AK44" s="80"/>
      <c r="AL44" s="80"/>
      <c r="AM44" s="100"/>
      <c r="AN44" s="100"/>
      <c r="AO44" s="100"/>
    </row>
    <row r="45" spans="1:41" ht="13.5" thickBot="1">
      <c r="A45" s="80"/>
      <c r="B45" s="80"/>
      <c r="C45" s="130"/>
      <c r="D45" s="130"/>
      <c r="E45" s="130"/>
      <c r="F45" s="130"/>
      <c r="G45" s="130"/>
      <c r="H45" s="130"/>
      <c r="I45" s="130"/>
      <c r="J45" s="130"/>
      <c r="K45" s="139"/>
      <c r="L45" s="143"/>
      <c r="M45" s="144"/>
      <c r="N45" s="145"/>
      <c r="O45" s="140"/>
      <c r="P45" s="140"/>
      <c r="Q45" s="106"/>
      <c r="R45" s="85"/>
      <c r="S45" s="85"/>
      <c r="T45" s="94"/>
      <c r="U45" s="203"/>
      <c r="V45" s="116" t="s">
        <v>155</v>
      </c>
      <c r="W45" s="197">
        <v>9</v>
      </c>
      <c r="X45" s="101" t="s">
        <v>31</v>
      </c>
      <c r="Y45" s="92"/>
      <c r="Z45" s="92"/>
      <c r="AA45" s="98"/>
      <c r="AB45" s="96"/>
      <c r="AC45" s="97"/>
      <c r="AD45" s="120"/>
      <c r="AE45" s="92"/>
      <c r="AF45" s="121" t="s">
        <v>155</v>
      </c>
      <c r="AG45" s="220">
        <v>7</v>
      </c>
      <c r="AH45" s="180" t="s">
        <v>35</v>
      </c>
      <c r="AI45" s="80"/>
      <c r="AJ45" s="80"/>
      <c r="AK45" s="80"/>
      <c r="AL45" s="80"/>
      <c r="AM45" s="100"/>
      <c r="AN45" s="100"/>
      <c r="AO45" s="100"/>
    </row>
    <row r="46" spans="1:41" ht="13.5" thickBot="1">
      <c r="A46" s="80"/>
      <c r="B46" s="80"/>
      <c r="C46" s="130"/>
      <c r="D46" s="130"/>
      <c r="E46" s="130"/>
      <c r="F46" s="130"/>
      <c r="G46" s="130"/>
      <c r="H46" s="130"/>
      <c r="I46" s="130"/>
      <c r="J46" s="130"/>
      <c r="K46" s="139"/>
      <c r="L46" s="139"/>
      <c r="M46" s="139"/>
      <c r="N46" s="148"/>
      <c r="O46" s="140"/>
      <c r="P46" s="140"/>
      <c r="Q46" s="143"/>
      <c r="R46" s="144"/>
      <c r="S46" s="145"/>
      <c r="T46" s="94"/>
      <c r="U46" s="200"/>
      <c r="V46" s="248" t="s">
        <v>3</v>
      </c>
      <c r="W46" s="201">
        <v>8</v>
      </c>
      <c r="X46" s="180"/>
      <c r="Y46" s="108"/>
      <c r="Z46" s="184"/>
      <c r="AA46" s="116" t="s">
        <v>155</v>
      </c>
      <c r="AB46" s="197">
        <v>9</v>
      </c>
      <c r="AC46" s="101" t="s">
        <v>31</v>
      </c>
      <c r="AD46" s="124"/>
      <c r="AE46" s="92"/>
      <c r="AF46" s="125"/>
      <c r="AG46" s="96"/>
      <c r="AH46" s="85"/>
      <c r="AI46" s="80"/>
      <c r="AJ46" s="80"/>
      <c r="AK46" s="80"/>
      <c r="AL46" s="80"/>
      <c r="AM46" s="100"/>
      <c r="AN46" s="100"/>
      <c r="AO46" s="100"/>
    </row>
    <row r="47" spans="1:41" ht="13.5" thickBot="1">
      <c r="A47" s="80"/>
      <c r="B47" s="80"/>
      <c r="C47" s="130"/>
      <c r="D47" s="497"/>
      <c r="E47" s="498"/>
      <c r="F47" s="498"/>
      <c r="G47" s="498"/>
      <c r="H47" s="130"/>
      <c r="I47" s="130"/>
      <c r="J47" s="130"/>
      <c r="K47" s="140"/>
      <c r="L47" s="151"/>
      <c r="M47" s="94"/>
      <c r="N47" s="148"/>
      <c r="O47" s="140"/>
      <c r="P47" s="140"/>
      <c r="Q47" s="143"/>
      <c r="R47" s="144"/>
      <c r="S47" s="145"/>
      <c r="T47" s="94"/>
      <c r="U47" s="200"/>
      <c r="V47" s="249" t="s">
        <v>6</v>
      </c>
      <c r="W47" s="250">
        <v>5</v>
      </c>
      <c r="X47" s="101" t="s">
        <v>31</v>
      </c>
      <c r="Y47" s="124"/>
      <c r="Z47" s="92"/>
      <c r="AA47" s="121" t="s">
        <v>70</v>
      </c>
      <c r="AB47" s="220">
        <v>6</v>
      </c>
      <c r="AC47" s="180" t="s">
        <v>35</v>
      </c>
      <c r="AD47" s="94"/>
      <c r="AE47" s="92"/>
      <c r="AF47" s="244"/>
      <c r="AG47" s="92"/>
      <c r="AH47" s="85"/>
      <c r="AI47" s="139"/>
      <c r="AJ47" s="139"/>
      <c r="AK47" s="130"/>
      <c r="AL47" s="130"/>
      <c r="AM47" s="81"/>
      <c r="AN47" s="100"/>
      <c r="AO47" s="100"/>
    </row>
    <row r="48" spans="1:41" ht="13.5" thickBot="1">
      <c r="A48" s="80"/>
      <c r="B48" s="80"/>
      <c r="C48" s="130"/>
      <c r="D48" s="130"/>
      <c r="E48" s="130"/>
      <c r="F48" s="130"/>
      <c r="G48" s="130"/>
      <c r="H48" s="130"/>
      <c r="I48" s="130"/>
      <c r="J48" s="130"/>
      <c r="K48" s="139"/>
      <c r="L48" s="143"/>
      <c r="M48" s="144"/>
      <c r="N48" s="145"/>
      <c r="O48" s="140"/>
      <c r="P48" s="140"/>
      <c r="Q48" s="140"/>
      <c r="R48" s="139"/>
      <c r="S48" s="139"/>
      <c r="T48" s="94"/>
      <c r="U48" s="196"/>
      <c r="V48" s="251" t="s">
        <v>70</v>
      </c>
      <c r="W48" s="252">
        <v>9</v>
      </c>
      <c r="X48" s="180"/>
      <c r="Y48" s="92"/>
      <c r="Z48" s="92"/>
      <c r="AA48" s="199"/>
      <c r="AB48" s="142"/>
      <c r="AC48" s="142"/>
      <c r="AD48" s="94"/>
      <c r="AE48" s="140"/>
      <c r="AF48" s="112"/>
      <c r="AG48" s="141"/>
      <c r="AH48" s="113"/>
      <c r="AI48" s="139"/>
      <c r="AJ48" s="139"/>
      <c r="AK48" s="130"/>
      <c r="AL48" s="130"/>
      <c r="AM48" s="81"/>
      <c r="AN48" s="100"/>
      <c r="AO48" s="100"/>
    </row>
    <row r="49" spans="1:41" ht="12.75">
      <c r="A49" s="80"/>
      <c r="B49" s="80"/>
      <c r="C49" s="130"/>
      <c r="D49" s="130"/>
      <c r="E49" s="130"/>
      <c r="F49" s="130"/>
      <c r="G49" s="130"/>
      <c r="H49" s="130"/>
      <c r="I49" s="130"/>
      <c r="J49" s="130"/>
      <c r="K49" s="139"/>
      <c r="L49" s="143"/>
      <c r="M49" s="144"/>
      <c r="N49" s="145"/>
      <c r="O49" s="139"/>
      <c r="P49" s="139"/>
      <c r="Q49" s="139"/>
      <c r="R49" s="139"/>
      <c r="S49" s="139"/>
      <c r="T49" s="94"/>
      <c r="U49" s="92"/>
      <c r="V49" s="80"/>
      <c r="W49" s="80"/>
      <c r="X49" s="80"/>
      <c r="Y49" s="92"/>
      <c r="Z49" s="92"/>
      <c r="AA49" s="199"/>
      <c r="AB49" s="142"/>
      <c r="AC49" s="142"/>
      <c r="AD49" s="83"/>
      <c r="AE49" s="139"/>
      <c r="AF49" s="112"/>
      <c r="AG49" s="141"/>
      <c r="AH49" s="113"/>
      <c r="AI49" s="83"/>
      <c r="AJ49" s="83"/>
      <c r="AK49" s="80"/>
      <c r="AL49" s="80"/>
      <c r="AM49" s="147"/>
      <c r="AN49" s="147"/>
      <c r="AO49" s="100"/>
    </row>
    <row r="50" spans="1:41" ht="12.75">
      <c r="A50" s="80"/>
      <c r="B50" s="80"/>
      <c r="C50" s="130"/>
      <c r="D50" s="130"/>
      <c r="E50" s="130"/>
      <c r="F50" s="130"/>
      <c r="G50" s="130"/>
      <c r="H50" s="130"/>
      <c r="I50" s="130"/>
      <c r="J50" s="130"/>
      <c r="K50" s="130"/>
      <c r="L50" s="130"/>
      <c r="M50" s="130"/>
      <c r="N50" s="130"/>
      <c r="O50" s="130"/>
      <c r="P50" s="130"/>
      <c r="Q50" s="130"/>
      <c r="R50" s="130"/>
      <c r="S50" s="130"/>
      <c r="T50" s="80"/>
      <c r="U50" s="80"/>
      <c r="V50" s="130"/>
      <c r="W50" s="130"/>
      <c r="X50" s="130"/>
      <c r="Y50" s="130"/>
      <c r="Z50" s="130"/>
      <c r="AA50" s="80"/>
      <c r="AB50" s="80"/>
      <c r="AC50" s="80"/>
      <c r="AD50" s="80"/>
      <c r="AE50" s="80"/>
      <c r="AF50" s="83"/>
      <c r="AG50" s="85"/>
      <c r="AH50" s="85"/>
      <c r="AI50" s="83"/>
      <c r="AJ50" s="83"/>
      <c r="AK50" s="80"/>
      <c r="AL50" s="80"/>
      <c r="AM50" s="81"/>
      <c r="AN50" s="100"/>
      <c r="AO50" s="100"/>
    </row>
    <row r="51" spans="1:41" ht="12.75">
      <c r="A51" s="80"/>
      <c r="B51" s="80"/>
      <c r="C51" s="130"/>
      <c r="D51" s="130"/>
      <c r="E51" s="130"/>
      <c r="F51" s="130"/>
      <c r="G51" s="130"/>
      <c r="H51" s="130"/>
      <c r="I51" s="130"/>
      <c r="J51" s="130"/>
      <c r="K51" s="130"/>
      <c r="L51" s="130"/>
      <c r="M51" s="130"/>
      <c r="N51" s="130"/>
      <c r="O51" s="130"/>
      <c r="P51" s="130"/>
      <c r="Q51" s="130"/>
      <c r="R51" s="130"/>
      <c r="S51" s="130"/>
      <c r="T51" s="80"/>
      <c r="U51" s="80"/>
      <c r="V51" s="130"/>
      <c r="W51" s="130"/>
      <c r="X51" s="130"/>
      <c r="Y51" s="130"/>
      <c r="Z51" s="130"/>
      <c r="AA51" s="80"/>
      <c r="AB51" s="80"/>
      <c r="AC51" s="80"/>
      <c r="AD51" s="80"/>
      <c r="AE51" s="80"/>
      <c r="AF51" s="83"/>
      <c r="AG51" s="85"/>
      <c r="AH51" s="85"/>
      <c r="AI51" s="83"/>
      <c r="AJ51" s="83"/>
      <c r="AK51" s="80"/>
      <c r="AL51" s="80"/>
      <c r="AM51" s="81"/>
      <c r="AN51" s="100"/>
      <c r="AO51" s="100"/>
    </row>
    <row r="52" spans="3:41" ht="12.75">
      <c r="C52" s="2"/>
      <c r="D52" s="2"/>
      <c r="E52" s="2"/>
      <c r="F52" s="2"/>
      <c r="G52" s="2"/>
      <c r="H52" s="2"/>
      <c r="I52" s="2"/>
      <c r="J52" s="2"/>
      <c r="K52" s="2"/>
      <c r="L52" s="2"/>
      <c r="M52" s="2"/>
      <c r="N52" s="2"/>
      <c r="O52" s="2"/>
      <c r="P52" s="2"/>
      <c r="Q52" s="2"/>
      <c r="R52" s="2"/>
      <c r="S52" s="2"/>
      <c r="V52" s="2"/>
      <c r="W52" s="2"/>
      <c r="X52" s="2"/>
      <c r="Y52" s="2"/>
      <c r="Z52" s="2"/>
      <c r="AG52" s="154"/>
      <c r="AH52" s="154"/>
      <c r="AN52" s="99"/>
      <c r="AO52" s="99"/>
    </row>
    <row r="53" spans="3:41" ht="12.75">
      <c r="C53" s="2"/>
      <c r="D53" s="2"/>
      <c r="E53" s="2"/>
      <c r="F53" s="2"/>
      <c r="G53" s="2"/>
      <c r="H53" s="2"/>
      <c r="I53" s="2"/>
      <c r="J53" s="2"/>
      <c r="K53" s="2"/>
      <c r="L53" s="2"/>
      <c r="M53" s="2"/>
      <c r="N53" s="2"/>
      <c r="O53" s="2"/>
      <c r="P53" s="2"/>
      <c r="Q53" s="2"/>
      <c r="R53" s="2"/>
      <c r="S53" s="2"/>
      <c r="V53" s="2"/>
      <c r="W53" s="2"/>
      <c r="X53" s="2"/>
      <c r="Y53" s="2"/>
      <c r="Z53" s="2"/>
      <c r="AA53" s="153"/>
      <c r="AB53" s="154"/>
      <c r="AC53" s="154"/>
      <c r="AG53" s="154"/>
      <c r="AH53" s="154"/>
      <c r="AN53" s="99"/>
      <c r="AO53" s="99"/>
    </row>
    <row r="54" spans="3:41" ht="12.75">
      <c r="C54" s="2"/>
      <c r="D54" s="2"/>
      <c r="E54" s="2"/>
      <c r="F54" s="2"/>
      <c r="G54" s="2"/>
      <c r="H54" s="2"/>
      <c r="I54" s="2"/>
      <c r="J54" s="2"/>
      <c r="K54" s="2"/>
      <c r="L54" s="2"/>
      <c r="M54" s="2"/>
      <c r="N54" s="2"/>
      <c r="O54" s="2"/>
      <c r="P54" s="2"/>
      <c r="Q54" s="2"/>
      <c r="R54" s="2"/>
      <c r="S54" s="2"/>
      <c r="AB54" s="154"/>
      <c r="AC54" s="154"/>
      <c r="AG54" s="154"/>
      <c r="AH54" s="154"/>
      <c r="AN54" s="99"/>
      <c r="AO54" s="99"/>
    </row>
    <row r="55" spans="3:41" ht="12.75">
      <c r="C55" s="2"/>
      <c r="D55" s="2"/>
      <c r="E55" s="2"/>
      <c r="F55" s="2"/>
      <c r="G55" s="2"/>
      <c r="H55" s="2"/>
      <c r="I55" s="2"/>
      <c r="J55" s="2"/>
      <c r="K55" s="2"/>
      <c r="L55" s="2"/>
      <c r="M55" s="2"/>
      <c r="N55" s="2"/>
      <c r="O55" s="2"/>
      <c r="P55" s="2"/>
      <c r="Q55" s="2"/>
      <c r="R55" s="2"/>
      <c r="S55" s="2"/>
      <c r="AA55" s="2"/>
      <c r="AB55" s="2"/>
      <c r="AC55" s="2"/>
      <c r="AD55" s="2"/>
      <c r="AE55" s="2"/>
      <c r="AF55" s="2"/>
      <c r="AG55" s="2"/>
      <c r="AH55" s="2"/>
      <c r="AI55" s="2"/>
      <c r="AJ55" s="2"/>
      <c r="AK55" s="2"/>
      <c r="AN55" s="99"/>
      <c r="AO55" s="99"/>
    </row>
    <row r="56" spans="3:41" ht="12.75">
      <c r="C56" s="2"/>
      <c r="D56" s="2"/>
      <c r="E56" s="2"/>
      <c r="F56" s="2"/>
      <c r="G56" s="2"/>
      <c r="H56" s="2"/>
      <c r="I56" s="2"/>
      <c r="J56" s="2"/>
      <c r="K56" s="2"/>
      <c r="L56" s="2"/>
      <c r="M56" s="2"/>
      <c r="N56" s="2"/>
      <c r="O56" s="2"/>
      <c r="P56" s="2"/>
      <c r="Q56" s="2"/>
      <c r="R56" s="2"/>
      <c r="S56" s="2"/>
      <c r="AA56" s="2"/>
      <c r="AB56" s="2"/>
      <c r="AC56" s="2"/>
      <c r="AD56" s="2"/>
      <c r="AE56" s="2"/>
      <c r="AF56" s="2"/>
      <c r="AG56" s="2"/>
      <c r="AH56" s="2"/>
      <c r="AI56" s="2"/>
      <c r="AJ56" s="2"/>
      <c r="AK56" s="2"/>
      <c r="AN56" s="99"/>
      <c r="AO56" s="99"/>
    </row>
    <row r="57" spans="40:41" ht="12.75">
      <c r="AN57" s="99"/>
      <c r="AO57" s="99"/>
    </row>
    <row r="58" spans="40:41" ht="12.75">
      <c r="AN58" s="99"/>
      <c r="AO58" s="99"/>
    </row>
    <row r="59" spans="40:41" ht="12.75">
      <c r="AN59" s="99"/>
      <c r="AO59" s="99"/>
    </row>
    <row r="60" spans="40:41" ht="12.75">
      <c r="AN60" s="99"/>
      <c r="AO60" s="99"/>
    </row>
    <row r="61" spans="40:41" ht="12.75">
      <c r="AN61" s="99"/>
      <c r="AO61" s="99"/>
    </row>
    <row r="62" spans="40:41" ht="12.75">
      <c r="AN62" s="99"/>
      <c r="AO62" s="99"/>
    </row>
    <row r="63" spans="40:41" ht="12.75">
      <c r="AN63" s="99"/>
      <c r="AO63" s="99"/>
    </row>
    <row r="64" spans="40:41" ht="12.75">
      <c r="AN64" s="99"/>
      <c r="AO64" s="99"/>
    </row>
    <row r="65" spans="40:41" ht="12.75">
      <c r="AN65" s="99"/>
      <c r="AO65" s="99"/>
    </row>
    <row r="66" spans="40:41" ht="12.75">
      <c r="AN66" s="99"/>
      <c r="AO66" s="99"/>
    </row>
    <row r="67" spans="40:41" ht="12.75">
      <c r="AN67" s="99"/>
      <c r="AO67" s="99"/>
    </row>
    <row r="68" spans="40:41" ht="12.75">
      <c r="AN68" s="99"/>
      <c r="AO68" s="99"/>
    </row>
    <row r="69" spans="40:41" ht="12.75">
      <c r="AN69" s="99"/>
      <c r="AO69" s="99"/>
    </row>
    <row r="70" spans="40:41" ht="12.75">
      <c r="AN70" s="99"/>
      <c r="AO70" s="99"/>
    </row>
    <row r="71" spans="40:41" ht="12.75">
      <c r="AN71" s="99"/>
      <c r="AO71" s="99"/>
    </row>
    <row r="72" spans="40:41" ht="12.75">
      <c r="AN72" s="99"/>
      <c r="AO72" s="99"/>
    </row>
    <row r="73" spans="40:41" ht="12.75">
      <c r="AN73" s="99"/>
      <c r="AO73" s="99"/>
    </row>
    <row r="74" spans="40:41" ht="12.75">
      <c r="AN74" s="99"/>
      <c r="AO74" s="99"/>
    </row>
    <row r="75" spans="40:41" ht="12.75">
      <c r="AN75" s="99"/>
      <c r="AO75" s="99"/>
    </row>
    <row r="76" spans="40:41" ht="12.75">
      <c r="AN76" s="99"/>
      <c r="AO76" s="99"/>
    </row>
    <row r="77" spans="40:41" ht="12.75">
      <c r="AN77" s="99"/>
      <c r="AO77" s="99"/>
    </row>
    <row r="78" spans="40:41" ht="12.75">
      <c r="AN78" s="99"/>
      <c r="AO78" s="99"/>
    </row>
    <row r="79" spans="40:41" ht="12.75">
      <c r="AN79" s="99"/>
      <c r="AO79" s="99"/>
    </row>
    <row r="80" spans="40:41" ht="12.75">
      <c r="AN80" s="99"/>
      <c r="AO80" s="99"/>
    </row>
    <row r="81" spans="40:41" ht="12.75">
      <c r="AN81" s="99"/>
      <c r="AO81" s="99"/>
    </row>
    <row r="82" spans="40:41" ht="12.75">
      <c r="AN82" s="99"/>
      <c r="AO82" s="99"/>
    </row>
    <row r="83" spans="40:41" ht="12.75">
      <c r="AN83" s="99"/>
      <c r="AO83" s="99"/>
    </row>
    <row r="84" spans="40:41" ht="12.75">
      <c r="AN84" s="99"/>
      <c r="AO84" s="99"/>
    </row>
    <row r="85" spans="40:41" ht="12.75">
      <c r="AN85" s="99"/>
      <c r="AO85" s="99"/>
    </row>
    <row r="86" spans="40:41" ht="12.75">
      <c r="AN86" s="99"/>
      <c r="AO86" s="99"/>
    </row>
    <row r="87" spans="40:41" ht="12.75">
      <c r="AN87" s="99"/>
      <c r="AO87" s="99"/>
    </row>
    <row r="88" spans="40:41" ht="12.75">
      <c r="AN88" s="99"/>
      <c r="AO88" s="99"/>
    </row>
    <row r="89" spans="40:41" ht="12.75">
      <c r="AN89" s="99"/>
      <c r="AO89" s="99"/>
    </row>
    <row r="90" spans="40:41" ht="12.75">
      <c r="AN90" s="99"/>
      <c r="AO90" s="99"/>
    </row>
    <row r="91" spans="40:41" ht="12.75">
      <c r="AN91" s="99"/>
      <c r="AO91" s="99"/>
    </row>
    <row r="92" spans="40:41" ht="12.75">
      <c r="AN92" s="99"/>
      <c r="AO92" s="99"/>
    </row>
    <row r="93" spans="40:41" ht="12.75">
      <c r="AN93" s="99"/>
      <c r="AO93" s="99"/>
    </row>
    <row r="94" spans="40:41" ht="12.75">
      <c r="AN94" s="99"/>
      <c r="AO94" s="99"/>
    </row>
    <row r="95" spans="40:41" ht="12.75">
      <c r="AN95" s="99"/>
      <c r="AO95" s="99"/>
    </row>
    <row r="96" spans="40:41" ht="12.75">
      <c r="AN96" s="99"/>
      <c r="AO96" s="99"/>
    </row>
    <row r="97" spans="40:41" ht="12.75">
      <c r="AN97" s="99"/>
      <c r="AO97" s="99"/>
    </row>
    <row r="98" spans="40:41" ht="12.75">
      <c r="AN98" s="99"/>
      <c r="AO98" s="99"/>
    </row>
    <row r="99" spans="40:41" ht="12.75">
      <c r="AN99" s="99"/>
      <c r="AO99" s="99"/>
    </row>
    <row r="100" spans="40:41" ht="12.75">
      <c r="AN100" s="99"/>
      <c r="AO100" s="99"/>
    </row>
    <row r="101" spans="40:41" ht="12.75">
      <c r="AN101" s="99"/>
      <c r="AO101" s="99"/>
    </row>
    <row r="102" spans="40:41" ht="12.75">
      <c r="AN102" s="99"/>
      <c r="AO102" s="99"/>
    </row>
    <row r="103" spans="40:41" ht="12.75">
      <c r="AN103" s="99"/>
      <c r="AO103" s="99"/>
    </row>
    <row r="104" spans="40:41" ht="12.75">
      <c r="AN104" s="99"/>
      <c r="AO104" s="99"/>
    </row>
    <row r="105" spans="40:41" ht="12.75">
      <c r="AN105" s="99"/>
      <c r="AO105" s="99"/>
    </row>
    <row r="106" spans="40:41" ht="12.75">
      <c r="AN106" s="99"/>
      <c r="AO106" s="99"/>
    </row>
    <row r="107" spans="40:41" ht="12.75">
      <c r="AN107" s="99"/>
      <c r="AO107" s="99"/>
    </row>
    <row r="108" spans="40:41" ht="12.75">
      <c r="AN108" s="99"/>
      <c r="AO108" s="99"/>
    </row>
    <row r="109" spans="40:41" ht="12.75">
      <c r="AN109" s="99"/>
      <c r="AO109" s="99"/>
    </row>
    <row r="110" spans="40:41" ht="12.75">
      <c r="AN110" s="99"/>
      <c r="AO110" s="99"/>
    </row>
    <row r="111" spans="40:41" ht="12.75">
      <c r="AN111" s="99"/>
      <c r="AO111" s="99"/>
    </row>
    <row r="112" spans="40:41" ht="12.75">
      <c r="AN112" s="99"/>
      <c r="AO112" s="99"/>
    </row>
    <row r="113" spans="40:41" ht="12.75">
      <c r="AN113" s="99"/>
      <c r="AO113" s="99"/>
    </row>
    <row r="114" spans="40:41" ht="12.75">
      <c r="AN114" s="99"/>
      <c r="AO114" s="99"/>
    </row>
    <row r="115" spans="40:41" ht="12.75">
      <c r="AN115" s="99"/>
      <c r="AO115" s="99"/>
    </row>
    <row r="116" spans="40:41" ht="12.75">
      <c r="AN116" s="99"/>
      <c r="AO116" s="99"/>
    </row>
    <row r="117" spans="40:41" ht="12.75">
      <c r="AN117" s="99"/>
      <c r="AO117" s="99"/>
    </row>
    <row r="118" spans="40:41" ht="12.75">
      <c r="AN118" s="99"/>
      <c r="AO118" s="99"/>
    </row>
    <row r="119" spans="40:41" ht="12.75">
      <c r="AN119" s="99"/>
      <c r="AO119" s="99"/>
    </row>
    <row r="120" spans="40:41" ht="12.75">
      <c r="AN120" s="99"/>
      <c r="AO120" s="99"/>
    </row>
    <row r="121" spans="40:41" ht="12.75">
      <c r="AN121" s="99"/>
      <c r="AO121" s="99"/>
    </row>
    <row r="122" spans="40:41" ht="12.75">
      <c r="AN122" s="99"/>
      <c r="AO122" s="99"/>
    </row>
    <row r="123" spans="40:41" ht="12.75">
      <c r="AN123" s="99"/>
      <c r="AO123" s="99"/>
    </row>
    <row r="124" spans="40:41" ht="12.75">
      <c r="AN124" s="99"/>
      <c r="AO124" s="99"/>
    </row>
    <row r="125" spans="40:41" ht="12.75">
      <c r="AN125" s="99"/>
      <c r="AO125" s="99"/>
    </row>
    <row r="126" spans="40:41" ht="12.75">
      <c r="AN126" s="99"/>
      <c r="AO126" s="99"/>
    </row>
    <row r="127" spans="40:41" ht="12.75">
      <c r="AN127" s="99"/>
      <c r="AO127" s="99"/>
    </row>
    <row r="128" spans="40:41" ht="12.75">
      <c r="AN128" s="99"/>
      <c r="AO128" s="99"/>
    </row>
    <row r="129" spans="40:41" ht="12.75">
      <c r="AN129" s="99"/>
      <c r="AO129" s="99"/>
    </row>
    <row r="130" spans="40:41" ht="12.75">
      <c r="AN130" s="99"/>
      <c r="AO130" s="99"/>
    </row>
    <row r="131" spans="40:41" ht="12.75">
      <c r="AN131" s="99"/>
      <c r="AO131" s="99"/>
    </row>
    <row r="132" spans="40:41" ht="12.75">
      <c r="AN132" s="99"/>
      <c r="AO132" s="99"/>
    </row>
    <row r="133" spans="40:41" ht="12.75">
      <c r="AN133" s="99"/>
      <c r="AO133" s="99"/>
    </row>
    <row r="134" spans="40:41" ht="12.75">
      <c r="AN134" s="99"/>
      <c r="AO134" s="99"/>
    </row>
    <row r="135" spans="40:41" ht="12.75">
      <c r="AN135" s="99"/>
      <c r="AO135" s="99"/>
    </row>
    <row r="136" spans="40:41" ht="12.75">
      <c r="AN136" s="99"/>
      <c r="AO136" s="99"/>
    </row>
    <row r="137" spans="40:41" ht="12.75">
      <c r="AN137" s="99"/>
      <c r="AO137" s="99"/>
    </row>
    <row r="138" spans="40:41" ht="12.75">
      <c r="AN138" s="99"/>
      <c r="AO138" s="99"/>
    </row>
    <row r="139" spans="40:41" ht="12.75">
      <c r="AN139" s="99"/>
      <c r="AO139" s="99"/>
    </row>
    <row r="140" spans="40:41" ht="12.75">
      <c r="AN140" s="99"/>
      <c r="AO140" s="99"/>
    </row>
    <row r="141" spans="40:41" ht="12.75">
      <c r="AN141" s="99"/>
      <c r="AO141" s="99"/>
    </row>
    <row r="142" spans="40:41" ht="12.75">
      <c r="AN142" s="99"/>
      <c r="AO142" s="99"/>
    </row>
    <row r="143" spans="40:41" ht="12.75">
      <c r="AN143" s="99"/>
      <c r="AO143" s="99"/>
    </row>
    <row r="144" spans="40:41" ht="12.75">
      <c r="AN144" s="99"/>
      <c r="AO144" s="99"/>
    </row>
    <row r="145" spans="40:41" ht="12.75">
      <c r="AN145" s="99"/>
      <c r="AO145" s="99"/>
    </row>
    <row r="146" spans="40:41" ht="12.75">
      <c r="AN146" s="99"/>
      <c r="AO146" s="99"/>
    </row>
    <row r="147" spans="40:41" ht="12.75">
      <c r="AN147" s="99"/>
      <c r="AO147" s="99"/>
    </row>
    <row r="148" spans="40:41" ht="12.75">
      <c r="AN148" s="99"/>
      <c r="AO148" s="99"/>
    </row>
    <row r="149" spans="40:41" ht="12.75">
      <c r="AN149" s="99"/>
      <c r="AO149" s="99"/>
    </row>
    <row r="150" spans="40:41" ht="12.75">
      <c r="AN150" s="99"/>
      <c r="AO150" s="99"/>
    </row>
    <row r="151" spans="40:41" ht="12.75">
      <c r="AN151" s="99"/>
      <c r="AO151" s="99"/>
    </row>
    <row r="152" spans="40:41" ht="12.75">
      <c r="AN152" s="99"/>
      <c r="AO152" s="99"/>
    </row>
    <row r="153" spans="40:41" ht="12.75">
      <c r="AN153" s="99"/>
      <c r="AO153" s="99"/>
    </row>
    <row r="154" spans="40:41" ht="12.75">
      <c r="AN154" s="99"/>
      <c r="AO154" s="99"/>
    </row>
    <row r="155" spans="40:41" ht="12.75">
      <c r="AN155" s="99"/>
      <c r="AO155" s="99"/>
    </row>
    <row r="156" spans="40:41" ht="12.75">
      <c r="AN156" s="99"/>
      <c r="AO156" s="99"/>
    </row>
    <row r="157" spans="40:41" ht="12.75">
      <c r="AN157" s="99"/>
      <c r="AO157" s="99"/>
    </row>
    <row r="158" spans="40:41" ht="12.75">
      <c r="AN158" s="99"/>
      <c r="AO158" s="99"/>
    </row>
    <row r="159" spans="40:41" ht="12.75">
      <c r="AN159" s="99"/>
      <c r="AO159" s="99"/>
    </row>
    <row r="160" spans="40:41" ht="12.75">
      <c r="AN160" s="99"/>
      <c r="AO160" s="99"/>
    </row>
    <row r="161" spans="40:41" ht="12.75">
      <c r="AN161" s="99"/>
      <c r="AO161" s="99"/>
    </row>
    <row r="162" spans="40:41" ht="12.75">
      <c r="AN162" s="99"/>
      <c r="AO162" s="99"/>
    </row>
    <row r="163" spans="40:41" ht="12.75">
      <c r="AN163" s="99"/>
      <c r="AO163" s="99"/>
    </row>
    <row r="164" spans="40:41" ht="12.75">
      <c r="AN164" s="99"/>
      <c r="AO164" s="99"/>
    </row>
    <row r="165" spans="40:41" ht="12.75">
      <c r="AN165" s="99"/>
      <c r="AO165" s="99"/>
    </row>
    <row r="166" spans="40:41" ht="12.75">
      <c r="AN166" s="99"/>
      <c r="AO166" s="99"/>
    </row>
    <row r="167" spans="40:41" ht="12.75">
      <c r="AN167" s="99"/>
      <c r="AO167" s="99"/>
    </row>
    <row r="168" spans="40:41" ht="12.75">
      <c r="AN168" s="99"/>
      <c r="AO168" s="99"/>
    </row>
    <row r="169" spans="40:41" ht="12.75">
      <c r="AN169" s="99"/>
      <c r="AO169" s="99"/>
    </row>
    <row r="170" spans="40:41" ht="12.75">
      <c r="AN170" s="99"/>
      <c r="AO170" s="99"/>
    </row>
    <row r="171" spans="40:41" ht="12.75">
      <c r="AN171" s="99"/>
      <c r="AO171" s="99"/>
    </row>
    <row r="172" spans="40:41" ht="12.75">
      <c r="AN172" s="99"/>
      <c r="AO172" s="99"/>
    </row>
    <row r="173" spans="40:41" ht="12.75">
      <c r="AN173" s="99"/>
      <c r="AO173" s="99"/>
    </row>
    <row r="174" spans="40:41" ht="12.75">
      <c r="AN174" s="99"/>
      <c r="AO174" s="99"/>
    </row>
    <row r="175" spans="40:41" ht="12.75">
      <c r="AN175" s="99"/>
      <c r="AO175" s="99"/>
    </row>
    <row r="176" spans="40:41" ht="12.75">
      <c r="AN176" s="99"/>
      <c r="AO176" s="99"/>
    </row>
    <row r="177" spans="40:41" ht="12.75">
      <c r="AN177" s="99"/>
      <c r="AO177" s="99"/>
    </row>
    <row r="178" spans="40:41" ht="12.75">
      <c r="AN178" s="99"/>
      <c r="AO178" s="99"/>
    </row>
    <row r="179" spans="40:41" ht="12.75">
      <c r="AN179" s="99"/>
      <c r="AO179" s="99"/>
    </row>
    <row r="180" spans="40:41" ht="12.75">
      <c r="AN180" s="99"/>
      <c r="AO180" s="99"/>
    </row>
    <row r="181" spans="40:41" ht="12.75">
      <c r="AN181" s="99"/>
      <c r="AO181" s="99"/>
    </row>
    <row r="182" spans="40:41" ht="12.75">
      <c r="AN182" s="99"/>
      <c r="AO182" s="99"/>
    </row>
    <row r="183" spans="40:41" ht="12.75">
      <c r="AN183" s="99"/>
      <c r="AO183" s="99"/>
    </row>
    <row r="184" spans="40:41" ht="12.75">
      <c r="AN184" s="99"/>
      <c r="AO184" s="99"/>
    </row>
    <row r="185" spans="40:41" ht="12.75">
      <c r="AN185" s="99"/>
      <c r="AO185" s="99"/>
    </row>
    <row r="186" spans="40:41" ht="12.75">
      <c r="AN186" s="99"/>
      <c r="AO186" s="99"/>
    </row>
    <row r="187" spans="40:41" ht="12.75">
      <c r="AN187" s="99"/>
      <c r="AO187" s="99"/>
    </row>
    <row r="188" spans="40:41" ht="12.75">
      <c r="AN188" s="99"/>
      <c r="AO188" s="99"/>
    </row>
    <row r="189" spans="40:41" ht="12.75">
      <c r="AN189" s="99"/>
      <c r="AO189" s="99"/>
    </row>
    <row r="190" spans="40:41" ht="12.75">
      <c r="AN190" s="99"/>
      <c r="AO190" s="99"/>
    </row>
    <row r="191" spans="40:41" ht="12.75">
      <c r="AN191" s="99"/>
      <c r="AO191" s="99"/>
    </row>
    <row r="192" spans="40:41" ht="12.75">
      <c r="AN192" s="99"/>
      <c r="AO192" s="99"/>
    </row>
    <row r="193" spans="40:41" ht="12.75">
      <c r="AN193" s="99"/>
      <c r="AO193" s="99"/>
    </row>
    <row r="194" spans="40:41" ht="12.75">
      <c r="AN194" s="99"/>
      <c r="AO194" s="99"/>
    </row>
    <row r="195" spans="40:41" ht="12.75">
      <c r="AN195" s="99"/>
      <c r="AO195" s="99"/>
    </row>
    <row r="196" spans="40:41" ht="12.75">
      <c r="AN196" s="99"/>
      <c r="AO196" s="99"/>
    </row>
    <row r="197" spans="40:41" ht="12.75">
      <c r="AN197" s="99"/>
      <c r="AO197" s="99"/>
    </row>
    <row r="198" spans="40:41" ht="12.75">
      <c r="AN198" s="99"/>
      <c r="AO198" s="99"/>
    </row>
    <row r="199" spans="40:41" ht="12.75">
      <c r="AN199" s="99"/>
      <c r="AO199" s="99"/>
    </row>
    <row r="200" spans="40:41" ht="12.75">
      <c r="AN200" s="99"/>
      <c r="AO200" s="99"/>
    </row>
    <row r="201" spans="40:41" ht="12.75">
      <c r="AN201" s="99"/>
      <c r="AO201" s="99"/>
    </row>
    <row r="202" spans="40:41" ht="12.75">
      <c r="AN202" s="99"/>
      <c r="AO202" s="99"/>
    </row>
    <row r="203" spans="40:41" ht="12.75">
      <c r="AN203" s="99"/>
      <c r="AO203" s="99"/>
    </row>
    <row r="204" spans="40:41" ht="12.75">
      <c r="AN204" s="99"/>
      <c r="AO204" s="99"/>
    </row>
    <row r="205" spans="40:41" ht="12.75">
      <c r="AN205" s="99"/>
      <c r="AO205" s="99"/>
    </row>
    <row r="206" spans="40:41" ht="12.75">
      <c r="AN206" s="99"/>
      <c r="AO206" s="99"/>
    </row>
    <row r="207" spans="40:41" ht="12.75">
      <c r="AN207" s="99"/>
      <c r="AO207" s="99"/>
    </row>
    <row r="208" spans="40:41" ht="12.75">
      <c r="AN208" s="99"/>
      <c r="AO208" s="99"/>
    </row>
    <row r="209" spans="40:41" ht="12.75">
      <c r="AN209" s="99"/>
      <c r="AO209" s="99"/>
    </row>
    <row r="210" spans="40:41" ht="12.75">
      <c r="AN210" s="99"/>
      <c r="AO210" s="99"/>
    </row>
    <row r="211" spans="40:41" ht="12.75">
      <c r="AN211" s="99"/>
      <c r="AO211" s="99"/>
    </row>
    <row r="212" spans="40:41" ht="12.75">
      <c r="AN212" s="99"/>
      <c r="AO212" s="99"/>
    </row>
    <row r="213" spans="40:41" ht="12.75">
      <c r="AN213" s="99"/>
      <c r="AO213" s="99"/>
    </row>
    <row r="214" spans="40:41" ht="12.75">
      <c r="AN214" s="99"/>
      <c r="AO214" s="99"/>
    </row>
    <row r="215" spans="40:41" ht="12.75">
      <c r="AN215" s="99"/>
      <c r="AO215" s="99"/>
    </row>
    <row r="216" spans="40:41" ht="12.75">
      <c r="AN216" s="99"/>
      <c r="AO216" s="99"/>
    </row>
    <row r="217" spans="40:41" ht="12.75">
      <c r="AN217" s="99"/>
      <c r="AO217" s="99"/>
    </row>
    <row r="218" spans="40:41" ht="12.75">
      <c r="AN218" s="99"/>
      <c r="AO218" s="99"/>
    </row>
    <row r="219" spans="40:41" ht="12.75">
      <c r="AN219" s="99"/>
      <c r="AO219" s="99"/>
    </row>
    <row r="220" spans="40:41" ht="12.75">
      <c r="AN220" s="99"/>
      <c r="AO220" s="99"/>
    </row>
    <row r="221" spans="40:41" ht="12.75">
      <c r="AN221" s="99"/>
      <c r="AO221" s="99"/>
    </row>
    <row r="222" spans="40:41" ht="12.75">
      <c r="AN222" s="99"/>
      <c r="AO222" s="99"/>
    </row>
    <row r="223" spans="40:41" ht="12.75">
      <c r="AN223" s="99"/>
      <c r="AO223" s="99"/>
    </row>
    <row r="224" spans="40:41" ht="12.75">
      <c r="AN224" s="99"/>
      <c r="AO224" s="99"/>
    </row>
    <row r="225" spans="40:41" ht="12.75">
      <c r="AN225" s="99"/>
      <c r="AO225" s="99"/>
    </row>
    <row r="226" spans="40:41" ht="12.75">
      <c r="AN226" s="99"/>
      <c r="AO226" s="99"/>
    </row>
    <row r="227" spans="40:41" ht="12.75">
      <c r="AN227" s="99"/>
      <c r="AO227" s="99"/>
    </row>
    <row r="228" spans="40:41" ht="12.75">
      <c r="AN228" s="99"/>
      <c r="AO228" s="99"/>
    </row>
    <row r="229" spans="40:41" ht="12.75">
      <c r="AN229" s="99"/>
      <c r="AO229" s="99"/>
    </row>
    <row r="230" spans="40:41" ht="12.75">
      <c r="AN230" s="99"/>
      <c r="AO230" s="99"/>
    </row>
    <row r="231" spans="40:41" ht="12.75">
      <c r="AN231" s="99"/>
      <c r="AO231" s="99"/>
    </row>
    <row r="232" spans="40:41" ht="12.75">
      <c r="AN232" s="99"/>
      <c r="AO232" s="99"/>
    </row>
    <row r="233" spans="40:41" ht="12.75">
      <c r="AN233" s="99"/>
      <c r="AO233" s="99"/>
    </row>
    <row r="234" spans="40:41" ht="12.75">
      <c r="AN234" s="99"/>
      <c r="AO234" s="99"/>
    </row>
    <row r="235" spans="40:41" ht="12.75">
      <c r="AN235" s="99"/>
      <c r="AO235" s="99"/>
    </row>
    <row r="236" spans="40:41" ht="12.75">
      <c r="AN236" s="99"/>
      <c r="AO236" s="99"/>
    </row>
    <row r="237" spans="40:41" ht="12.75">
      <c r="AN237" s="99"/>
      <c r="AO237" s="99"/>
    </row>
    <row r="238" spans="40:41" ht="12.75">
      <c r="AN238" s="99"/>
      <c r="AO238" s="99"/>
    </row>
    <row r="239" spans="40:41" ht="12.75">
      <c r="AN239" s="99"/>
      <c r="AO239" s="99"/>
    </row>
    <row r="240" spans="40:41" ht="12.75">
      <c r="AN240" s="99"/>
      <c r="AO240" s="99"/>
    </row>
    <row r="241" spans="40:41" ht="12.75">
      <c r="AN241" s="99"/>
      <c r="AO241" s="99"/>
    </row>
    <row r="242" spans="40:41" ht="12.75">
      <c r="AN242" s="99"/>
      <c r="AO242" s="99"/>
    </row>
    <row r="243" spans="40:41" ht="12.75">
      <c r="AN243" s="99"/>
      <c r="AO243" s="99"/>
    </row>
    <row r="244" spans="40:41" ht="12.75">
      <c r="AN244" s="99"/>
      <c r="AO244" s="99"/>
    </row>
    <row r="245" spans="40:41" ht="12.75">
      <c r="AN245" s="99"/>
      <c r="AO245" s="99"/>
    </row>
    <row r="246" spans="40:41" ht="12.75">
      <c r="AN246" s="99"/>
      <c r="AO246" s="99"/>
    </row>
    <row r="247" spans="40:41" ht="12.75">
      <c r="AN247" s="99"/>
      <c r="AO247" s="99"/>
    </row>
    <row r="248" spans="40:41" ht="12.75">
      <c r="AN248" s="99"/>
      <c r="AO248" s="99"/>
    </row>
    <row r="249" spans="40:41" ht="12.75">
      <c r="AN249" s="99"/>
      <c r="AO249" s="99"/>
    </row>
  </sheetData>
  <mergeCells count="6">
    <mergeCell ref="AJ39:AK39"/>
    <mergeCell ref="D47:G47"/>
    <mergeCell ref="AM4:AO4"/>
    <mergeCell ref="L1:Z2"/>
    <mergeCell ref="AA1:AF2"/>
    <mergeCell ref="AJ4:AK4"/>
  </mergeCells>
  <conditionalFormatting sqref="R7 AB23 R35 D9 H9 D17 AB15 AB19 AB11 H17 D33 D25 AB7 AB35 R31 H33 H25 AB31 AB27 R27 M23 M15 M19 M11 M7 M35 M31 M27 R23 R15 R19 R11 AG9 AG17 AG33 AG25 AB46 AB42 AG44">
    <cfRule type="expression" priority="1" dxfId="3" stopIfTrue="1">
      <formula>OR(C7="***",C8="***")</formula>
    </cfRule>
  </conditionalFormatting>
  <conditionalFormatting sqref="AB28 AB24 AB8 H26 D26 R36 AB12 R32 AB36 D34 D10 D18 R16 AB32 H34 R20 AB16 AB20 H10 H18 M28 M24 M8 M12 M36 M32 M16 M20 R28 R24 R8 R12 AG26 AG34 AG10 AG18 AB47 AB43 AG45">
    <cfRule type="expression" priority="2" dxfId="3" stopIfTrue="1">
      <formula>OR(C7="***",C8="***")</formula>
    </cfRule>
  </conditionalFormatting>
  <conditionalFormatting sqref="O19 O15 O11 O7">
    <cfRule type="expression" priority="3" dxfId="3" stopIfTrue="1">
      <formula>OR(M7="***",M8="***")</formula>
    </cfRule>
  </conditionalFormatting>
  <conditionalFormatting sqref="O20 O16 O12 O8">
    <cfRule type="expression" priority="4" dxfId="3" stopIfTrue="1">
      <formula>OR(M7="***",M8="***")</formula>
    </cfRule>
  </conditionalFormatting>
  <conditionalFormatting sqref="N8 X9 X11 X13 X15 X17 X19 X21 X23 X25 X27 X29 X31 X33 X35 X37 S8 S12 S16 S20 S24 S28 S32 S36 N36 N32 N28 N24 N20 X7 N12 N16">
    <cfRule type="expression" priority="5" dxfId="4" stopIfTrue="1">
      <formula>OR(N7=0,L7="w.o.",L6="w.o.")</formula>
    </cfRule>
    <cfRule type="cellIs" priority="6" dxfId="5" operator="equal" stopIfTrue="1">
      <formula>"X"</formula>
    </cfRule>
    <cfRule type="cellIs" priority="7" dxfId="6" operator="greaterThan" stopIfTrue="1">
      <formula>0</formula>
    </cfRule>
  </conditionalFormatting>
  <conditionalFormatting sqref="X6 X8 X10 X12 X14 X16 X18 X20 X22 X24 X26 X28 X30 X32 X34 X36 S35 S31 S27 S23 S19 S15 S11 S7 N7 N11 N15 N19 N23 N27 N31 N35">
    <cfRule type="expression" priority="8" dxfId="7" stopIfTrue="1">
      <formula>OR(N7=0,L7="w.o.",L6="w.o.")</formula>
    </cfRule>
    <cfRule type="expression" priority="9" dxfId="5" stopIfTrue="1">
      <formula>N7="X"</formula>
    </cfRule>
    <cfRule type="cellIs" priority="10" dxfId="6" operator="greaterThan" stopIfTrue="1">
      <formula>0</formula>
    </cfRule>
  </conditionalFormatting>
  <conditionalFormatting sqref="E9 I9 I17 E17 E25 I25 I33 E33 AC35 AC31 AC27 AC23 AC19 AC15 AC11 AC7 AH9 AH17 AH25 AH33 AH44 X45 X47 X41 X43 AC46 AC42">
    <cfRule type="expression" priority="11" dxfId="7" stopIfTrue="1">
      <formula>E8=0</formula>
    </cfRule>
    <cfRule type="expression" priority="12" dxfId="5" stopIfTrue="1">
      <formula>E8="X"</formula>
    </cfRule>
    <cfRule type="expression" priority="13" dxfId="6" stopIfTrue="1">
      <formula>E8&gt;0</formula>
    </cfRule>
  </conditionalFormatting>
  <conditionalFormatting sqref="L19:L20 AF25:AF26 V41:V48 Q11:Q12 AA19:AA20 AF33:AF34 AA23:AA24 AF9:AF10 L23:L24 AA31:AA32 L31:L32 AA15:AA16 L15:L16 G17:G18 L11:L12 C17:C18 G25:G26 V6:V37 C25:C26 AA11:AA12 C33:C34 Q35:Q36 G33:G34 AA35:AA36 L35:L36 AA27:AA28 C9:C10 AA7:AA8 L27:L28 L7:L8 G9:G10 Q27:Q28 Q7:Q8 Q19:Q20 Q23:Q24 Q31:Q32 Q15:Q16 AF17:AF18 AF44:AF45 AA42:AA43 AA46:AA47">
    <cfRule type="cellIs" priority="14" dxfId="8" operator="equal" stopIfTrue="1">
      <formula>$AF$36</formula>
    </cfRule>
  </conditionalFormatting>
  <conditionalFormatting sqref="E10 I10 I18 E18 E26 I26 I34 E34 AC8 AC12 AC16 AC20 AC24 AC28 AC32 AC36 AH34 AH26 AH18 AH10 AH45 X46 X48 X42 X44 AC43 AC47">
    <cfRule type="cellIs" priority="15" dxfId="4" operator="equal" stopIfTrue="1">
      <formula>0</formula>
    </cfRule>
    <cfRule type="cellIs" priority="16" dxfId="5" operator="equal" stopIfTrue="1">
      <formula>"X"</formula>
    </cfRule>
    <cfRule type="cellIs" priority="17" dxfId="6" operator="greaterThan" stopIfTrue="1">
      <formula>0</formula>
    </cfRule>
  </conditionalFormatting>
  <conditionalFormatting sqref="AN22:AO37">
    <cfRule type="cellIs" priority="18" dxfId="9" operator="equal" stopIfTrue="1">
      <formula>"w.o."</formula>
    </cfRule>
  </conditionalFormatting>
  <dataValidations count="3">
    <dataValidation allowBlank="1" showInputMessage="1" showErrorMessage="1" errorTitle="Hodnota výsledku" error="Povolená hodnota výsledku je  0 až 100&#10;Ostatní vstupy jsou pokládány za vadné&#10;Pole je možné promazat klávesou Delete" sqref="M27:M28 R27:R28 R7:R8 R15:R16 W6:W37 M31:M32 M23:M24 R11:R12 R35:R36 M19:M20 M7:M8 M11:M12 M15:M16 R19:R20 R31:R32 R23:R24 M35:M36 D9:D34 H9:H34 AB7:AB36 AG9:AG34 W41:W48 AB42:AB47 AG44:AG45"/>
    <dataValidation type="whole" allowBlank="1" showInputMessage="1" showErrorMessage="1" errorTitle="Hodnota výsledku" error="Povolená hodnota výsledku je  0 až 100&#10;Ostatní vstupy jsou pokládány za vadné&#10;Pole je možné promazat klávesou Delete" sqref="O15:O16 M48:M49 R42:R43 M44:M45 O19:O20 AG48:AG49 R46:R47 O11:O12 O7:O8">
      <formula1>0</formula1>
      <formula2>100</formula2>
    </dataValidation>
    <dataValidation type="list" allowBlank="1" showInputMessage="1" showErrorMessage="1" sqref="AA59 V42 V46 V44 V48">
      <formula1>$C$20:$C$23</formula1>
    </dataValidation>
  </dataValidations>
  <printOptions/>
  <pageMargins left="0.75" right="0.75" top="1" bottom="1" header="0.4921259845" footer="0.492125984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List6"/>
  <dimension ref="B1:AT500"/>
  <sheetViews>
    <sheetView showGridLines="0" zoomScale="70" zoomScaleNormal="70" zoomScaleSheetLayoutView="100" workbookViewId="0" topLeftCell="C1">
      <selection activeCell="F9" sqref="F9"/>
    </sheetView>
  </sheetViews>
  <sheetFormatPr defaultColWidth="9.00390625" defaultRowHeight="12.75"/>
  <cols>
    <col min="1" max="1" width="1.12109375" style="0" customWidth="1"/>
    <col min="2" max="3" width="5.375" style="0" customWidth="1"/>
    <col min="4" max="4" width="1.12109375" style="261" customWidth="1"/>
    <col min="5" max="5" width="4.50390625" style="260" customWidth="1"/>
    <col min="6" max="6" width="24.50390625" style="341" customWidth="1"/>
    <col min="7" max="7" width="5.625" style="340" customWidth="1"/>
    <col min="8" max="14" width="20.625" style="0" customWidth="1"/>
    <col min="15" max="15" width="1.4921875" style="0" customWidth="1"/>
    <col min="16" max="25" width="3.375" style="0" customWidth="1"/>
    <col min="26" max="26" width="3.50390625" style="0" customWidth="1"/>
    <col min="27" max="27" width="3.875" style="0" customWidth="1"/>
    <col min="28" max="28" width="8.375" style="0" customWidth="1"/>
    <col min="30" max="30" width="10.50390625" style="0" customWidth="1"/>
    <col min="31" max="31" width="21.00390625" style="260" customWidth="1"/>
    <col min="32" max="32" width="34.375" style="0" customWidth="1"/>
    <col min="33" max="33" width="20.50390625" style="260" customWidth="1"/>
  </cols>
  <sheetData>
    <row r="1" spans="2:14" ht="62.25" customHeight="1" thickBot="1">
      <c r="B1" s="519" t="s">
        <v>91</v>
      </c>
      <c r="C1" s="520"/>
      <c r="D1" s="521"/>
      <c r="E1" s="521"/>
      <c r="F1" s="521"/>
      <c r="G1" s="521"/>
      <c r="H1" s="521"/>
      <c r="I1" s="521"/>
      <c r="J1" s="521"/>
      <c r="K1" s="521"/>
      <c r="L1" s="521"/>
      <c r="M1" s="521"/>
      <c r="N1" s="521"/>
    </row>
    <row r="2" spans="2:14" ht="26.25" customHeight="1" thickBot="1">
      <c r="B2" s="522"/>
      <c r="C2" s="522"/>
      <c r="E2" s="523" t="s">
        <v>92</v>
      </c>
      <c r="F2" s="525" t="s">
        <v>32</v>
      </c>
      <c r="G2" s="527" t="s">
        <v>93</v>
      </c>
      <c r="H2" s="529"/>
      <c r="I2" s="530"/>
      <c r="J2" s="530"/>
      <c r="K2" s="530"/>
      <c r="L2" s="530"/>
      <c r="M2" s="530"/>
      <c r="N2" s="531"/>
    </row>
    <row r="3" spans="2:46" ht="60" customHeight="1" thickBot="1">
      <c r="B3" s="522"/>
      <c r="C3" s="522"/>
      <c r="E3" s="524"/>
      <c r="F3" s="526"/>
      <c r="G3" s="528"/>
      <c r="H3" s="262" t="s">
        <v>94</v>
      </c>
      <c r="I3" s="263" t="s">
        <v>95</v>
      </c>
      <c r="J3" s="264" t="s">
        <v>96</v>
      </c>
      <c r="K3" s="263" t="s">
        <v>97</v>
      </c>
      <c r="L3" s="264" t="s">
        <v>98</v>
      </c>
      <c r="M3" s="263" t="s">
        <v>99</v>
      </c>
      <c r="N3" s="264" t="s">
        <v>100</v>
      </c>
      <c r="P3" s="516" t="s">
        <v>101</v>
      </c>
      <c r="Q3" s="265">
        <v>1</v>
      </c>
      <c r="R3" s="266">
        <v>2</v>
      </c>
      <c r="S3" s="266" t="s">
        <v>102</v>
      </c>
      <c r="T3" s="266" t="s">
        <v>103</v>
      </c>
      <c r="U3" s="266" t="s">
        <v>104</v>
      </c>
      <c r="V3" s="266" t="s">
        <v>105</v>
      </c>
      <c r="W3" s="266" t="s">
        <v>106</v>
      </c>
      <c r="X3" s="267" t="s">
        <v>107</v>
      </c>
      <c r="Y3" s="268" t="s">
        <v>108</v>
      </c>
      <c r="AB3" s="269"/>
      <c r="AC3" s="270"/>
      <c r="AD3" s="269"/>
      <c r="AE3" s="271"/>
      <c r="AF3" s="269"/>
      <c r="AG3" s="271"/>
      <c r="AH3" s="269"/>
      <c r="AI3" s="269"/>
      <c r="AJ3" s="269"/>
      <c r="AK3" s="269"/>
      <c r="AL3" s="269"/>
      <c r="AM3" s="269"/>
      <c r="AN3" s="269"/>
      <c r="AO3" s="269"/>
      <c r="AP3" s="269"/>
      <c r="AQ3" s="269"/>
      <c r="AR3" s="269"/>
      <c r="AS3" s="269"/>
      <c r="AT3" s="269"/>
    </row>
    <row r="4" spans="2:46" ht="19.5" customHeight="1" thickBot="1">
      <c r="B4" s="452"/>
      <c r="C4" s="453"/>
      <c r="E4" s="272">
        <v>1</v>
      </c>
      <c r="F4" s="454" t="s">
        <v>70</v>
      </c>
      <c r="G4" s="273">
        <f aca="true" t="shared" si="0" ref="G4:G62">SUM(H4:M4)-N4</f>
        <v>272</v>
      </c>
      <c r="H4" s="274"/>
      <c r="I4" s="275">
        <v>100</v>
      </c>
      <c r="J4" s="275">
        <v>72</v>
      </c>
      <c r="K4" s="275">
        <v>72</v>
      </c>
      <c r="L4" s="275">
        <v>100</v>
      </c>
      <c r="M4" s="275"/>
      <c r="N4" s="276">
        <v>72</v>
      </c>
      <c r="P4" s="517"/>
      <c r="Q4" s="277">
        <f aca="true" t="shared" si="1" ref="Q4:Q67">COUNTIF($H4:$N4,100)</f>
        <v>2</v>
      </c>
      <c r="R4" s="278">
        <f aca="true" t="shared" si="2" ref="R4:R67">COUNTIF($H4:$N4,85)</f>
        <v>0</v>
      </c>
      <c r="S4" s="278">
        <f aca="true" t="shared" si="3" ref="S4:S67">COUNTIF($H4:$N4,72)</f>
        <v>3</v>
      </c>
      <c r="T4" s="278">
        <f aca="true" t="shared" si="4" ref="T4:T67">COUNTIF($H4:$N4,61)</f>
        <v>0</v>
      </c>
      <c r="U4" s="278">
        <f aca="true" t="shared" si="5" ref="U4:U67">COUNTIF($H4:$N4,50)</f>
        <v>0</v>
      </c>
      <c r="V4" s="278">
        <f aca="true" t="shared" si="6" ref="V4:V67">COUNTIF($H4:$N4,39)</f>
        <v>0</v>
      </c>
      <c r="W4" s="278">
        <f aca="true" t="shared" si="7" ref="W4:W67">COUNTIF($H4:$N4,25)</f>
        <v>0</v>
      </c>
      <c r="X4" s="279">
        <f aca="true" t="shared" si="8" ref="X4:X67">COUNTIF($H4:$N4,20)</f>
        <v>0</v>
      </c>
      <c r="Y4" s="280">
        <f>COUNTIF($H4:$M4,"&gt;0")</f>
        <v>4</v>
      </c>
      <c r="AB4" s="269"/>
      <c r="AC4" s="281"/>
      <c r="AD4" s="281"/>
      <c r="AE4" s="282"/>
      <c r="AF4" s="281"/>
      <c r="AG4" s="282"/>
      <c r="AH4" s="281"/>
      <c r="AI4" s="281"/>
      <c r="AJ4" s="281"/>
      <c r="AK4" s="281"/>
      <c r="AL4" s="281"/>
      <c r="AM4" s="281"/>
      <c r="AN4" s="281"/>
      <c r="AO4" s="269"/>
      <c r="AP4" s="269"/>
      <c r="AQ4" s="269"/>
      <c r="AR4" s="269"/>
      <c r="AS4" s="269"/>
      <c r="AT4" s="269"/>
    </row>
    <row r="5" spans="2:46" ht="19.5" customHeight="1" thickBot="1">
      <c r="B5" s="452"/>
      <c r="C5" s="453"/>
      <c r="E5" s="283">
        <v>2</v>
      </c>
      <c r="F5" s="455" t="s">
        <v>6</v>
      </c>
      <c r="G5" s="273">
        <f t="shared" si="0"/>
        <v>270</v>
      </c>
      <c r="H5" s="285">
        <v>100</v>
      </c>
      <c r="I5" s="286">
        <v>85</v>
      </c>
      <c r="J5" s="286"/>
      <c r="K5" s="286">
        <v>85</v>
      </c>
      <c r="L5" s="286">
        <v>85</v>
      </c>
      <c r="M5" s="286"/>
      <c r="N5" s="287">
        <v>85</v>
      </c>
      <c r="P5" s="517"/>
      <c r="Q5" s="277">
        <f t="shared" si="1"/>
        <v>1</v>
      </c>
      <c r="R5" s="278">
        <f t="shared" si="2"/>
        <v>4</v>
      </c>
      <c r="S5" s="278">
        <f t="shared" si="3"/>
        <v>0</v>
      </c>
      <c r="T5" s="278">
        <f t="shared" si="4"/>
        <v>0</v>
      </c>
      <c r="U5" s="278">
        <f t="shared" si="5"/>
        <v>0</v>
      </c>
      <c r="V5" s="278">
        <f t="shared" si="6"/>
        <v>0</v>
      </c>
      <c r="W5" s="278">
        <f t="shared" si="7"/>
        <v>0</v>
      </c>
      <c r="X5" s="279">
        <f t="shared" si="8"/>
        <v>0</v>
      </c>
      <c r="Y5" s="280">
        <f aca="true" t="shared" si="9" ref="Y5:Y68">COUNTIF($H5:$M5,"&gt;0")</f>
        <v>4</v>
      </c>
      <c r="AB5" s="269"/>
      <c r="AC5" s="281"/>
      <c r="AD5" s="281"/>
      <c r="AE5" s="282"/>
      <c r="AF5" s="281"/>
      <c r="AG5" s="282"/>
      <c r="AH5" s="281"/>
      <c r="AI5" s="281"/>
      <c r="AJ5" s="281"/>
      <c r="AK5" s="281"/>
      <c r="AL5" s="281"/>
      <c r="AM5" s="281"/>
      <c r="AN5" s="281"/>
      <c r="AO5" s="269"/>
      <c r="AP5" s="269"/>
      <c r="AQ5" s="269"/>
      <c r="AR5" s="269"/>
      <c r="AS5" s="269"/>
      <c r="AT5" s="269"/>
    </row>
    <row r="6" spans="2:46" ht="19.5" customHeight="1" thickBot="1">
      <c r="B6" s="452"/>
      <c r="C6" s="453"/>
      <c r="E6" s="283">
        <v>3</v>
      </c>
      <c r="F6" s="455" t="s">
        <v>155</v>
      </c>
      <c r="G6" s="273">
        <f t="shared" si="0"/>
        <v>196</v>
      </c>
      <c r="H6" s="285"/>
      <c r="I6" s="286"/>
      <c r="J6" s="286">
        <v>85</v>
      </c>
      <c r="K6" s="286">
        <v>61</v>
      </c>
      <c r="L6" s="286">
        <v>50</v>
      </c>
      <c r="M6" s="286"/>
      <c r="N6" s="287">
        <v>0</v>
      </c>
      <c r="P6" s="517"/>
      <c r="Q6" s="277">
        <f t="shared" si="1"/>
        <v>0</v>
      </c>
      <c r="R6" s="278">
        <f t="shared" si="2"/>
        <v>1</v>
      </c>
      <c r="S6" s="278">
        <f t="shared" si="3"/>
        <v>0</v>
      </c>
      <c r="T6" s="278">
        <f t="shared" si="4"/>
        <v>1</v>
      </c>
      <c r="U6" s="278">
        <f t="shared" si="5"/>
        <v>1</v>
      </c>
      <c r="V6" s="278">
        <f t="shared" si="6"/>
        <v>0</v>
      </c>
      <c r="W6" s="278">
        <f t="shared" si="7"/>
        <v>0</v>
      </c>
      <c r="X6" s="279">
        <f t="shared" si="8"/>
        <v>0</v>
      </c>
      <c r="Y6" s="280">
        <f t="shared" si="9"/>
        <v>3</v>
      </c>
      <c r="AB6" s="269"/>
      <c r="AC6" s="281"/>
      <c r="AD6" s="281"/>
      <c r="AE6" s="282"/>
      <c r="AF6" s="281"/>
      <c r="AG6" s="282"/>
      <c r="AH6" s="281"/>
      <c r="AI6" s="281"/>
      <c r="AJ6" s="281"/>
      <c r="AK6" s="281"/>
      <c r="AL6" s="281"/>
      <c r="AM6" s="281"/>
      <c r="AN6" s="281"/>
      <c r="AO6" s="269"/>
      <c r="AP6" s="269"/>
      <c r="AQ6" s="269"/>
      <c r="AR6" s="269"/>
      <c r="AS6" s="269"/>
      <c r="AT6" s="269"/>
    </row>
    <row r="7" spans="2:46" ht="19.5" customHeight="1" thickBot="1">
      <c r="B7" s="452"/>
      <c r="C7" s="453"/>
      <c r="E7" s="283">
        <v>4</v>
      </c>
      <c r="F7" s="455" t="s">
        <v>21</v>
      </c>
      <c r="G7" s="273">
        <f t="shared" si="0"/>
        <v>194</v>
      </c>
      <c r="H7" s="285">
        <v>61</v>
      </c>
      <c r="I7" s="286">
        <v>25</v>
      </c>
      <c r="J7" s="286">
        <v>61</v>
      </c>
      <c r="K7" s="286">
        <v>72</v>
      </c>
      <c r="L7" s="286"/>
      <c r="M7" s="286"/>
      <c r="N7" s="287">
        <v>25</v>
      </c>
      <c r="P7" s="517"/>
      <c r="Q7" s="277">
        <f t="shared" si="1"/>
        <v>0</v>
      </c>
      <c r="R7" s="278">
        <f t="shared" si="2"/>
        <v>0</v>
      </c>
      <c r="S7" s="278">
        <f t="shared" si="3"/>
        <v>1</v>
      </c>
      <c r="T7" s="278">
        <f t="shared" si="4"/>
        <v>2</v>
      </c>
      <c r="U7" s="278">
        <f t="shared" si="5"/>
        <v>0</v>
      </c>
      <c r="V7" s="278">
        <f t="shared" si="6"/>
        <v>0</v>
      </c>
      <c r="W7" s="278">
        <f t="shared" si="7"/>
        <v>2</v>
      </c>
      <c r="X7" s="279">
        <f t="shared" si="8"/>
        <v>0</v>
      </c>
      <c r="Y7" s="280">
        <f t="shared" si="9"/>
        <v>4</v>
      </c>
      <c r="AB7" s="269"/>
      <c r="AC7" s="281"/>
      <c r="AD7" s="281"/>
      <c r="AE7" s="288"/>
      <c r="AF7" s="281"/>
      <c r="AG7" s="271"/>
      <c r="AH7" s="281"/>
      <c r="AI7" s="281"/>
      <c r="AJ7" s="281"/>
      <c r="AK7" s="281"/>
      <c r="AL7" s="281"/>
      <c r="AM7" s="281"/>
      <c r="AN7" s="281"/>
      <c r="AO7" s="269"/>
      <c r="AP7" s="269"/>
      <c r="AQ7" s="269"/>
      <c r="AR7" s="269"/>
      <c r="AS7" s="269"/>
      <c r="AT7" s="269"/>
    </row>
    <row r="8" spans="2:46" ht="19.5" customHeight="1" thickBot="1">
      <c r="B8" s="452"/>
      <c r="C8" s="453"/>
      <c r="E8" s="283">
        <v>5</v>
      </c>
      <c r="F8" s="455" t="s">
        <v>3</v>
      </c>
      <c r="G8" s="273">
        <f t="shared" si="0"/>
        <v>185</v>
      </c>
      <c r="H8" s="285">
        <v>85</v>
      </c>
      <c r="I8" s="286">
        <v>39</v>
      </c>
      <c r="J8" s="286">
        <v>39</v>
      </c>
      <c r="K8" s="286"/>
      <c r="L8" s="286">
        <v>61</v>
      </c>
      <c r="M8" s="286"/>
      <c r="N8" s="287">
        <v>39</v>
      </c>
      <c r="P8" s="517"/>
      <c r="Q8" s="277">
        <f t="shared" si="1"/>
        <v>0</v>
      </c>
      <c r="R8" s="278">
        <f t="shared" si="2"/>
        <v>1</v>
      </c>
      <c r="S8" s="278">
        <f t="shared" si="3"/>
        <v>0</v>
      </c>
      <c r="T8" s="278">
        <f t="shared" si="4"/>
        <v>1</v>
      </c>
      <c r="U8" s="278">
        <f t="shared" si="5"/>
        <v>0</v>
      </c>
      <c r="V8" s="278">
        <f t="shared" si="6"/>
        <v>3</v>
      </c>
      <c r="W8" s="278">
        <f t="shared" si="7"/>
        <v>0</v>
      </c>
      <c r="X8" s="279">
        <f t="shared" si="8"/>
        <v>0</v>
      </c>
      <c r="Y8" s="280">
        <f t="shared" si="9"/>
        <v>4</v>
      </c>
      <c r="AB8" s="269"/>
      <c r="AC8" s="281"/>
      <c r="AD8" s="281"/>
      <c r="AE8" s="282"/>
      <c r="AF8" s="281"/>
      <c r="AG8" s="282"/>
      <c r="AH8" s="281"/>
      <c r="AI8" s="281"/>
      <c r="AJ8" s="281"/>
      <c r="AK8" s="281"/>
      <c r="AL8" s="281"/>
      <c r="AM8" s="281"/>
      <c r="AN8" s="281"/>
      <c r="AO8" s="269"/>
      <c r="AP8" s="269"/>
      <c r="AQ8" s="269"/>
      <c r="AR8" s="269"/>
      <c r="AS8" s="269"/>
      <c r="AT8" s="269"/>
    </row>
    <row r="9" spans="2:46" ht="19.5" customHeight="1" thickBot="1">
      <c r="B9" s="452"/>
      <c r="C9" s="453"/>
      <c r="E9" s="283">
        <v>6</v>
      </c>
      <c r="F9" s="455" t="s">
        <v>76</v>
      </c>
      <c r="G9" s="273">
        <f t="shared" si="0"/>
        <v>183</v>
      </c>
      <c r="H9" s="285"/>
      <c r="I9" s="286">
        <v>72</v>
      </c>
      <c r="J9" s="286">
        <v>72</v>
      </c>
      <c r="K9" s="286">
        <v>39</v>
      </c>
      <c r="L9" s="286"/>
      <c r="M9" s="286"/>
      <c r="N9" s="287">
        <v>0</v>
      </c>
      <c r="P9" s="517"/>
      <c r="Q9" s="277">
        <f t="shared" si="1"/>
        <v>0</v>
      </c>
      <c r="R9" s="278">
        <f t="shared" si="2"/>
        <v>0</v>
      </c>
      <c r="S9" s="278">
        <f t="shared" si="3"/>
        <v>2</v>
      </c>
      <c r="T9" s="278">
        <f t="shared" si="4"/>
        <v>0</v>
      </c>
      <c r="U9" s="278">
        <f t="shared" si="5"/>
        <v>0</v>
      </c>
      <c r="V9" s="278">
        <f t="shared" si="6"/>
        <v>1</v>
      </c>
      <c r="W9" s="278">
        <f t="shared" si="7"/>
        <v>0</v>
      </c>
      <c r="X9" s="279">
        <f t="shared" si="8"/>
        <v>0</v>
      </c>
      <c r="Y9" s="280">
        <f t="shared" si="9"/>
        <v>3</v>
      </c>
      <c r="AB9" s="269"/>
      <c r="AC9" s="281"/>
      <c r="AD9" s="281"/>
      <c r="AE9" s="282"/>
      <c r="AF9" s="281"/>
      <c r="AG9" s="282"/>
      <c r="AH9" s="281"/>
      <c r="AI9" s="281"/>
      <c r="AJ9" s="281"/>
      <c r="AK9" s="281"/>
      <c r="AL9" s="281"/>
      <c r="AM9" s="281"/>
      <c r="AN9" s="281"/>
      <c r="AO9" s="269"/>
      <c r="AP9" s="269"/>
      <c r="AQ9" s="269"/>
      <c r="AR9" s="269"/>
      <c r="AS9" s="269"/>
      <c r="AT9" s="269"/>
    </row>
    <row r="10" spans="2:46" ht="19.5" customHeight="1" thickBot="1">
      <c r="B10" s="452"/>
      <c r="C10" s="453"/>
      <c r="E10" s="283">
        <v>7</v>
      </c>
      <c r="F10" s="284" t="s">
        <v>159</v>
      </c>
      <c r="G10" s="273">
        <f t="shared" si="0"/>
        <v>172</v>
      </c>
      <c r="H10" s="285"/>
      <c r="I10" s="286"/>
      <c r="J10" s="286"/>
      <c r="K10" s="286">
        <v>100</v>
      </c>
      <c r="L10" s="286">
        <v>72</v>
      </c>
      <c r="M10" s="286"/>
      <c r="N10" s="287">
        <v>0</v>
      </c>
      <c r="P10" s="517"/>
      <c r="Q10" s="277">
        <f t="shared" si="1"/>
        <v>1</v>
      </c>
      <c r="R10" s="278">
        <f t="shared" si="2"/>
        <v>0</v>
      </c>
      <c r="S10" s="278">
        <f t="shared" si="3"/>
        <v>1</v>
      </c>
      <c r="T10" s="278">
        <f t="shared" si="4"/>
        <v>0</v>
      </c>
      <c r="U10" s="278">
        <f t="shared" si="5"/>
        <v>0</v>
      </c>
      <c r="V10" s="278">
        <f t="shared" si="6"/>
        <v>0</v>
      </c>
      <c r="W10" s="278">
        <f t="shared" si="7"/>
        <v>0</v>
      </c>
      <c r="X10" s="279">
        <f t="shared" si="8"/>
        <v>0</v>
      </c>
      <c r="Y10" s="280">
        <f t="shared" si="9"/>
        <v>2</v>
      </c>
      <c r="AB10" s="269"/>
      <c r="AC10" s="281"/>
      <c r="AD10" s="281"/>
      <c r="AE10" s="289"/>
      <c r="AF10" s="281"/>
      <c r="AG10" s="282"/>
      <c r="AH10" s="281"/>
      <c r="AI10" s="281"/>
      <c r="AJ10" s="281"/>
      <c r="AK10" s="281"/>
      <c r="AL10" s="281"/>
      <c r="AM10" s="281"/>
      <c r="AN10" s="281"/>
      <c r="AO10" s="269"/>
      <c r="AP10" s="269"/>
      <c r="AQ10" s="269"/>
      <c r="AR10" s="269"/>
      <c r="AS10" s="269"/>
      <c r="AT10" s="269"/>
    </row>
    <row r="11" spans="2:46" ht="19.5" customHeight="1" thickBot="1">
      <c r="B11" s="452"/>
      <c r="C11" s="453"/>
      <c r="E11" s="283">
        <v>8</v>
      </c>
      <c r="F11" s="284" t="s">
        <v>154</v>
      </c>
      <c r="G11" s="273">
        <f t="shared" si="0"/>
        <v>172</v>
      </c>
      <c r="H11" s="285"/>
      <c r="I11" s="286"/>
      <c r="J11" s="286">
        <v>100</v>
      </c>
      <c r="K11" s="286"/>
      <c r="L11" s="286">
        <v>72</v>
      </c>
      <c r="M11" s="286"/>
      <c r="N11" s="290">
        <v>0</v>
      </c>
      <c r="P11" s="517"/>
      <c r="Q11" s="277">
        <f t="shared" si="1"/>
        <v>1</v>
      </c>
      <c r="R11" s="278">
        <f t="shared" si="2"/>
        <v>0</v>
      </c>
      <c r="S11" s="278">
        <f t="shared" si="3"/>
        <v>1</v>
      </c>
      <c r="T11" s="278">
        <f t="shared" si="4"/>
        <v>0</v>
      </c>
      <c r="U11" s="278">
        <f t="shared" si="5"/>
        <v>0</v>
      </c>
      <c r="V11" s="278">
        <f t="shared" si="6"/>
        <v>0</v>
      </c>
      <c r="W11" s="278">
        <f t="shared" si="7"/>
        <v>0</v>
      </c>
      <c r="X11" s="279">
        <f t="shared" si="8"/>
        <v>0</v>
      </c>
      <c r="Y11" s="280">
        <f t="shared" si="9"/>
        <v>2</v>
      </c>
      <c r="AB11" s="269"/>
      <c r="AC11" s="281"/>
      <c r="AD11" s="281"/>
      <c r="AE11" s="282"/>
      <c r="AF11" s="281"/>
      <c r="AG11" s="282"/>
      <c r="AH11" s="281"/>
      <c r="AI11" s="281"/>
      <c r="AJ11" s="281"/>
      <c r="AK11" s="281"/>
      <c r="AL11" s="281"/>
      <c r="AM11" s="281"/>
      <c r="AN11" s="281"/>
      <c r="AO11" s="269"/>
      <c r="AP11" s="269"/>
      <c r="AQ11" s="269"/>
      <c r="AR11" s="269"/>
      <c r="AS11" s="269"/>
      <c r="AT11" s="269"/>
    </row>
    <row r="12" spans="2:46" ht="19.5" customHeight="1" thickBot="1">
      <c r="B12" s="452"/>
      <c r="C12" s="453"/>
      <c r="E12" s="283">
        <v>9</v>
      </c>
      <c r="F12" s="455" t="s">
        <v>71</v>
      </c>
      <c r="G12" s="273">
        <f t="shared" si="0"/>
        <v>161</v>
      </c>
      <c r="H12" s="285"/>
      <c r="I12" s="286">
        <v>39</v>
      </c>
      <c r="J12" s="286">
        <v>50</v>
      </c>
      <c r="K12" s="286">
        <v>50</v>
      </c>
      <c r="L12" s="286">
        <v>61</v>
      </c>
      <c r="M12" s="286"/>
      <c r="N12" s="287">
        <v>39</v>
      </c>
      <c r="P12" s="517"/>
      <c r="Q12" s="277">
        <f t="shared" si="1"/>
        <v>0</v>
      </c>
      <c r="R12" s="278">
        <f t="shared" si="2"/>
        <v>0</v>
      </c>
      <c r="S12" s="278">
        <f t="shared" si="3"/>
        <v>0</v>
      </c>
      <c r="T12" s="278">
        <f t="shared" si="4"/>
        <v>1</v>
      </c>
      <c r="U12" s="278">
        <f t="shared" si="5"/>
        <v>2</v>
      </c>
      <c r="V12" s="278">
        <f t="shared" si="6"/>
        <v>2</v>
      </c>
      <c r="W12" s="278">
        <f t="shared" si="7"/>
        <v>0</v>
      </c>
      <c r="X12" s="279">
        <f t="shared" si="8"/>
        <v>0</v>
      </c>
      <c r="Y12" s="280">
        <f t="shared" si="9"/>
        <v>4</v>
      </c>
      <c r="AB12" s="269"/>
      <c r="AC12" s="281"/>
      <c r="AD12" s="281"/>
      <c r="AE12" s="282"/>
      <c r="AF12" s="281"/>
      <c r="AG12" s="282"/>
      <c r="AH12" s="281"/>
      <c r="AI12" s="281"/>
      <c r="AJ12" s="281"/>
      <c r="AK12" s="281"/>
      <c r="AL12" s="281"/>
      <c r="AM12" s="281"/>
      <c r="AN12" s="281"/>
      <c r="AO12" s="269"/>
      <c r="AP12" s="269"/>
      <c r="AQ12" s="269"/>
      <c r="AR12" s="269"/>
      <c r="AS12" s="269"/>
      <c r="AT12" s="269"/>
    </row>
    <row r="13" spans="2:46" ht="19.5" customHeight="1" thickBot="1">
      <c r="B13" s="452"/>
      <c r="C13" s="453"/>
      <c r="E13" s="283">
        <v>10</v>
      </c>
      <c r="F13" s="455" t="s">
        <v>84</v>
      </c>
      <c r="G13" s="273">
        <f t="shared" si="0"/>
        <v>161</v>
      </c>
      <c r="H13" s="285"/>
      <c r="I13" s="286">
        <v>61</v>
      </c>
      <c r="J13" s="286">
        <v>61</v>
      </c>
      <c r="K13" s="286">
        <v>39</v>
      </c>
      <c r="L13" s="286"/>
      <c r="M13" s="286"/>
      <c r="N13" s="287">
        <v>0</v>
      </c>
      <c r="P13" s="517"/>
      <c r="Q13" s="277">
        <f t="shared" si="1"/>
        <v>0</v>
      </c>
      <c r="R13" s="278">
        <f t="shared" si="2"/>
        <v>0</v>
      </c>
      <c r="S13" s="278">
        <f t="shared" si="3"/>
        <v>0</v>
      </c>
      <c r="T13" s="278">
        <f t="shared" si="4"/>
        <v>2</v>
      </c>
      <c r="U13" s="278">
        <f t="shared" si="5"/>
        <v>0</v>
      </c>
      <c r="V13" s="278">
        <f t="shared" si="6"/>
        <v>1</v>
      </c>
      <c r="W13" s="278">
        <f t="shared" si="7"/>
        <v>0</v>
      </c>
      <c r="X13" s="279">
        <f t="shared" si="8"/>
        <v>0</v>
      </c>
      <c r="Y13" s="280">
        <f t="shared" si="9"/>
        <v>3</v>
      </c>
      <c r="AB13" s="269"/>
      <c r="AC13" s="281"/>
      <c r="AD13" s="281"/>
      <c r="AE13" s="282"/>
      <c r="AF13" s="281"/>
      <c r="AG13" s="282"/>
      <c r="AH13" s="281"/>
      <c r="AI13" s="281"/>
      <c r="AJ13" s="281"/>
      <c r="AK13" s="281"/>
      <c r="AL13" s="281"/>
      <c r="AM13" s="281"/>
      <c r="AN13" s="281"/>
      <c r="AO13" s="269"/>
      <c r="AP13" s="269"/>
      <c r="AQ13" s="269"/>
      <c r="AR13" s="269"/>
      <c r="AS13" s="269"/>
      <c r="AT13" s="269"/>
    </row>
    <row r="14" spans="2:46" ht="19.5" customHeight="1" thickBot="1">
      <c r="B14" s="452"/>
      <c r="C14" s="453"/>
      <c r="E14" s="283">
        <v>11</v>
      </c>
      <c r="F14" s="455" t="s">
        <v>25</v>
      </c>
      <c r="G14" s="273">
        <f t="shared" si="0"/>
        <v>147</v>
      </c>
      <c r="H14" s="285">
        <v>72</v>
      </c>
      <c r="I14" s="286">
        <v>25</v>
      </c>
      <c r="J14" s="286"/>
      <c r="K14" s="286"/>
      <c r="L14" s="286">
        <v>50</v>
      </c>
      <c r="M14" s="286"/>
      <c r="N14" s="287">
        <v>0</v>
      </c>
      <c r="P14" s="517"/>
      <c r="Q14" s="277">
        <f t="shared" si="1"/>
        <v>0</v>
      </c>
      <c r="R14" s="278">
        <f t="shared" si="2"/>
        <v>0</v>
      </c>
      <c r="S14" s="278">
        <f t="shared" si="3"/>
        <v>1</v>
      </c>
      <c r="T14" s="278">
        <f t="shared" si="4"/>
        <v>0</v>
      </c>
      <c r="U14" s="278">
        <f t="shared" si="5"/>
        <v>1</v>
      </c>
      <c r="V14" s="278">
        <f t="shared" si="6"/>
        <v>0</v>
      </c>
      <c r="W14" s="278">
        <f t="shared" si="7"/>
        <v>1</v>
      </c>
      <c r="X14" s="279">
        <f t="shared" si="8"/>
        <v>0</v>
      </c>
      <c r="Y14" s="280">
        <f t="shared" si="9"/>
        <v>3</v>
      </c>
      <c r="AB14" s="269"/>
      <c r="AC14" s="281"/>
      <c r="AD14" s="281"/>
      <c r="AE14" s="282"/>
      <c r="AF14" s="281"/>
      <c r="AG14" s="282"/>
      <c r="AH14" s="281"/>
      <c r="AI14" s="281"/>
      <c r="AJ14" s="281"/>
      <c r="AK14" s="281"/>
      <c r="AL14" s="281"/>
      <c r="AM14" s="281"/>
      <c r="AN14" s="281"/>
      <c r="AO14" s="269"/>
      <c r="AP14" s="269"/>
      <c r="AQ14" s="269"/>
      <c r="AR14" s="269"/>
      <c r="AS14" s="269"/>
      <c r="AT14" s="269"/>
    </row>
    <row r="15" spans="2:46" ht="19.5" customHeight="1" thickBot="1">
      <c r="B15" s="452"/>
      <c r="C15" s="453"/>
      <c r="E15" s="283">
        <v>12</v>
      </c>
      <c r="F15" s="455" t="s">
        <v>77</v>
      </c>
      <c r="G15" s="273">
        <f t="shared" si="0"/>
        <v>139</v>
      </c>
      <c r="H15" s="285"/>
      <c r="I15" s="286">
        <v>50</v>
      </c>
      <c r="J15" s="286"/>
      <c r="K15" s="286">
        <v>50</v>
      </c>
      <c r="L15" s="286">
        <v>39</v>
      </c>
      <c r="M15" s="286"/>
      <c r="N15" s="287">
        <v>0</v>
      </c>
      <c r="P15" s="518"/>
      <c r="Q15" s="277">
        <f t="shared" si="1"/>
        <v>0</v>
      </c>
      <c r="R15" s="278">
        <f t="shared" si="2"/>
        <v>0</v>
      </c>
      <c r="S15" s="278">
        <f t="shared" si="3"/>
        <v>0</v>
      </c>
      <c r="T15" s="278">
        <f t="shared" si="4"/>
        <v>0</v>
      </c>
      <c r="U15" s="278">
        <f t="shared" si="5"/>
        <v>2</v>
      </c>
      <c r="V15" s="278">
        <f t="shared" si="6"/>
        <v>1</v>
      </c>
      <c r="W15" s="278">
        <f t="shared" si="7"/>
        <v>0</v>
      </c>
      <c r="X15" s="279">
        <f t="shared" si="8"/>
        <v>0</v>
      </c>
      <c r="Y15" s="280">
        <f t="shared" si="9"/>
        <v>3</v>
      </c>
      <c r="AB15" s="269"/>
      <c r="AC15" s="281"/>
      <c r="AD15" s="281"/>
      <c r="AE15" s="282"/>
      <c r="AF15" s="281"/>
      <c r="AG15" s="282"/>
      <c r="AH15" s="281"/>
      <c r="AI15" s="281"/>
      <c r="AJ15" s="281"/>
      <c r="AK15" s="281"/>
      <c r="AL15" s="281"/>
      <c r="AM15" s="281"/>
      <c r="AN15" s="281"/>
      <c r="AO15" s="269"/>
      <c r="AP15" s="269"/>
      <c r="AQ15" s="269"/>
      <c r="AR15" s="269"/>
      <c r="AS15" s="269"/>
      <c r="AT15" s="269"/>
    </row>
    <row r="16" spans="2:46" ht="19.5" customHeight="1" thickBot="1">
      <c r="B16" s="452"/>
      <c r="C16" s="453"/>
      <c r="E16" s="291">
        <v>13</v>
      </c>
      <c r="F16" s="456" t="s">
        <v>85</v>
      </c>
      <c r="G16" s="273">
        <f t="shared" si="0"/>
        <v>128</v>
      </c>
      <c r="H16" s="293"/>
      <c r="I16" s="294">
        <v>39</v>
      </c>
      <c r="J16" s="294">
        <v>50</v>
      </c>
      <c r="K16" s="294">
        <v>39</v>
      </c>
      <c r="L16" s="294"/>
      <c r="M16" s="294"/>
      <c r="N16" s="295">
        <v>0</v>
      </c>
      <c r="Q16" s="277">
        <f t="shared" si="1"/>
        <v>0</v>
      </c>
      <c r="R16" s="278">
        <f t="shared" si="2"/>
        <v>0</v>
      </c>
      <c r="S16" s="278">
        <f t="shared" si="3"/>
        <v>0</v>
      </c>
      <c r="T16" s="278">
        <f t="shared" si="4"/>
        <v>0</v>
      </c>
      <c r="U16" s="278">
        <f t="shared" si="5"/>
        <v>1</v>
      </c>
      <c r="V16" s="278">
        <f t="shared" si="6"/>
        <v>2</v>
      </c>
      <c r="W16" s="278">
        <f t="shared" si="7"/>
        <v>0</v>
      </c>
      <c r="X16" s="279">
        <f t="shared" si="8"/>
        <v>0</v>
      </c>
      <c r="Y16" s="280">
        <f t="shared" si="9"/>
        <v>3</v>
      </c>
      <c r="AB16" s="269"/>
      <c r="AC16" s="281"/>
      <c r="AD16" s="281"/>
      <c r="AE16" s="289"/>
      <c r="AF16" s="281"/>
      <c r="AG16" s="282"/>
      <c r="AH16" s="281"/>
      <c r="AI16" s="281"/>
      <c r="AJ16" s="281"/>
      <c r="AK16" s="281"/>
      <c r="AL16" s="281"/>
      <c r="AM16" s="281"/>
      <c r="AN16" s="281"/>
      <c r="AO16" s="269"/>
      <c r="AP16" s="269"/>
      <c r="AQ16" s="269"/>
      <c r="AR16" s="269"/>
      <c r="AS16" s="269"/>
      <c r="AT16" s="269"/>
    </row>
    <row r="17" spans="2:46" ht="19.5" customHeight="1" thickBot="1">
      <c r="B17" s="452"/>
      <c r="C17" s="453"/>
      <c r="E17" s="283">
        <v>14</v>
      </c>
      <c r="F17" s="455" t="s">
        <v>74</v>
      </c>
      <c r="G17" s="273">
        <f t="shared" si="0"/>
        <v>114</v>
      </c>
      <c r="H17" s="285"/>
      <c r="I17" s="286">
        <v>50</v>
      </c>
      <c r="J17" s="286"/>
      <c r="K17" s="286">
        <v>39</v>
      </c>
      <c r="L17" s="286">
        <v>25</v>
      </c>
      <c r="M17" s="286"/>
      <c r="N17" s="287">
        <v>0</v>
      </c>
      <c r="Q17" s="277">
        <f t="shared" si="1"/>
        <v>0</v>
      </c>
      <c r="R17" s="278">
        <f t="shared" si="2"/>
        <v>0</v>
      </c>
      <c r="S17" s="278">
        <f t="shared" si="3"/>
        <v>0</v>
      </c>
      <c r="T17" s="278">
        <f t="shared" si="4"/>
        <v>0</v>
      </c>
      <c r="U17" s="278">
        <f t="shared" si="5"/>
        <v>1</v>
      </c>
      <c r="V17" s="278">
        <f t="shared" si="6"/>
        <v>1</v>
      </c>
      <c r="W17" s="278">
        <f t="shared" si="7"/>
        <v>1</v>
      </c>
      <c r="X17" s="279">
        <f t="shared" si="8"/>
        <v>0</v>
      </c>
      <c r="Y17" s="280">
        <f t="shared" si="9"/>
        <v>3</v>
      </c>
      <c r="AB17" s="269"/>
      <c r="AC17" s="281"/>
      <c r="AD17" s="281"/>
      <c r="AE17" s="282"/>
      <c r="AF17" s="281"/>
      <c r="AG17" s="282"/>
      <c r="AH17" s="281"/>
      <c r="AI17" s="281"/>
      <c r="AJ17" s="281"/>
      <c r="AK17" s="281"/>
      <c r="AL17" s="281"/>
      <c r="AM17" s="281"/>
      <c r="AN17" s="281"/>
      <c r="AO17" s="269"/>
      <c r="AP17" s="269"/>
      <c r="AQ17" s="269"/>
      <c r="AR17" s="269"/>
      <c r="AS17" s="269"/>
      <c r="AT17" s="269"/>
    </row>
    <row r="18" spans="2:46" ht="19.5" customHeight="1" thickBot="1">
      <c r="B18" s="452"/>
      <c r="C18" s="453"/>
      <c r="E18" s="296">
        <v>15</v>
      </c>
      <c r="F18" s="457" t="s">
        <v>2</v>
      </c>
      <c r="G18" s="273">
        <f t="shared" si="0"/>
        <v>111</v>
      </c>
      <c r="H18" s="297">
        <v>61</v>
      </c>
      <c r="I18" s="298">
        <v>50</v>
      </c>
      <c r="J18" s="298"/>
      <c r="K18" s="298"/>
      <c r="L18" s="298"/>
      <c r="M18" s="298"/>
      <c r="N18" s="299">
        <v>0</v>
      </c>
      <c r="Q18" s="277">
        <f t="shared" si="1"/>
        <v>0</v>
      </c>
      <c r="R18" s="278">
        <f t="shared" si="2"/>
        <v>0</v>
      </c>
      <c r="S18" s="278">
        <f t="shared" si="3"/>
        <v>0</v>
      </c>
      <c r="T18" s="278">
        <f t="shared" si="4"/>
        <v>1</v>
      </c>
      <c r="U18" s="278">
        <f t="shared" si="5"/>
        <v>1</v>
      </c>
      <c r="V18" s="278">
        <f t="shared" si="6"/>
        <v>0</v>
      </c>
      <c r="W18" s="278">
        <f t="shared" si="7"/>
        <v>0</v>
      </c>
      <c r="X18" s="279">
        <f t="shared" si="8"/>
        <v>0</v>
      </c>
      <c r="Y18" s="280">
        <f t="shared" si="9"/>
        <v>2</v>
      </c>
      <c r="AB18" s="269"/>
      <c r="AC18" s="281"/>
      <c r="AD18" s="281"/>
      <c r="AE18" s="282"/>
      <c r="AF18" s="281"/>
      <c r="AG18" s="282"/>
      <c r="AH18" s="281"/>
      <c r="AI18" s="281"/>
      <c r="AJ18" s="281"/>
      <c r="AK18" s="281"/>
      <c r="AL18" s="281"/>
      <c r="AM18" s="281"/>
      <c r="AN18" s="281"/>
      <c r="AO18" s="269"/>
      <c r="AP18" s="269"/>
      <c r="AQ18" s="269"/>
      <c r="AR18" s="269"/>
      <c r="AS18" s="269"/>
      <c r="AT18" s="269"/>
    </row>
    <row r="19" spans="2:46" ht="19.5" customHeight="1" thickBot="1">
      <c r="B19" s="452"/>
      <c r="C19" s="453"/>
      <c r="E19" s="300">
        <v>16</v>
      </c>
      <c r="F19" s="458" t="s">
        <v>23</v>
      </c>
      <c r="G19" s="273">
        <f t="shared" si="0"/>
        <v>97</v>
      </c>
      <c r="H19" s="285">
        <v>72</v>
      </c>
      <c r="I19" s="286"/>
      <c r="J19" s="286"/>
      <c r="K19" s="286">
        <v>25</v>
      </c>
      <c r="L19" s="286"/>
      <c r="M19" s="286"/>
      <c r="N19" s="287">
        <v>0</v>
      </c>
      <c r="Q19" s="277">
        <f t="shared" si="1"/>
        <v>0</v>
      </c>
      <c r="R19" s="278">
        <f t="shared" si="2"/>
        <v>0</v>
      </c>
      <c r="S19" s="278">
        <f t="shared" si="3"/>
        <v>1</v>
      </c>
      <c r="T19" s="278">
        <f t="shared" si="4"/>
        <v>0</v>
      </c>
      <c r="U19" s="278">
        <f t="shared" si="5"/>
        <v>0</v>
      </c>
      <c r="V19" s="278">
        <f t="shared" si="6"/>
        <v>0</v>
      </c>
      <c r="W19" s="278">
        <f t="shared" si="7"/>
        <v>1</v>
      </c>
      <c r="X19" s="279">
        <f t="shared" si="8"/>
        <v>0</v>
      </c>
      <c r="Y19" s="280">
        <f t="shared" si="9"/>
        <v>2</v>
      </c>
      <c r="AB19" s="269"/>
      <c r="AC19" s="281"/>
      <c r="AD19" s="281"/>
      <c r="AE19" s="282"/>
      <c r="AF19" s="281"/>
      <c r="AG19" s="282"/>
      <c r="AH19" s="281"/>
      <c r="AI19" s="281"/>
      <c r="AJ19" s="281"/>
      <c r="AK19" s="281"/>
      <c r="AL19" s="281"/>
      <c r="AM19" s="281"/>
      <c r="AN19" s="281"/>
      <c r="AO19" s="269"/>
      <c r="AP19" s="269"/>
      <c r="AQ19" s="269"/>
      <c r="AR19" s="269"/>
      <c r="AS19" s="269"/>
      <c r="AT19" s="269"/>
    </row>
    <row r="20" spans="2:46" ht="19.5" customHeight="1" thickBot="1">
      <c r="B20" s="452"/>
      <c r="C20" s="453"/>
      <c r="E20" s="301">
        <v>17</v>
      </c>
      <c r="F20" s="456" t="s">
        <v>5</v>
      </c>
      <c r="G20" s="273">
        <f t="shared" si="0"/>
        <v>95</v>
      </c>
      <c r="H20" s="293">
        <v>50</v>
      </c>
      <c r="I20" s="294">
        <v>20</v>
      </c>
      <c r="J20" s="294">
        <v>25</v>
      </c>
      <c r="K20" s="294">
        <v>20</v>
      </c>
      <c r="L20" s="294"/>
      <c r="M20" s="294"/>
      <c r="N20" s="295">
        <v>20</v>
      </c>
      <c r="Q20" s="277">
        <f t="shared" si="1"/>
        <v>0</v>
      </c>
      <c r="R20" s="278">
        <f t="shared" si="2"/>
        <v>0</v>
      </c>
      <c r="S20" s="278">
        <f t="shared" si="3"/>
        <v>0</v>
      </c>
      <c r="T20" s="278">
        <f t="shared" si="4"/>
        <v>0</v>
      </c>
      <c r="U20" s="278">
        <f t="shared" si="5"/>
        <v>1</v>
      </c>
      <c r="V20" s="278">
        <f t="shared" si="6"/>
        <v>0</v>
      </c>
      <c r="W20" s="278">
        <f t="shared" si="7"/>
        <v>1</v>
      </c>
      <c r="X20" s="279">
        <f t="shared" si="8"/>
        <v>3</v>
      </c>
      <c r="Y20" s="280">
        <f t="shared" si="9"/>
        <v>4</v>
      </c>
      <c r="AB20" s="269"/>
      <c r="AC20" s="281"/>
      <c r="AD20" s="281"/>
      <c r="AE20" s="282"/>
      <c r="AF20" s="281"/>
      <c r="AG20" s="282"/>
      <c r="AH20" s="281"/>
      <c r="AI20" s="281"/>
      <c r="AJ20" s="281"/>
      <c r="AK20" s="281"/>
      <c r="AL20" s="281"/>
      <c r="AM20" s="281"/>
      <c r="AN20" s="281"/>
      <c r="AO20" s="269"/>
      <c r="AP20" s="269"/>
      <c r="AQ20" s="269"/>
      <c r="AR20" s="269"/>
      <c r="AS20" s="269"/>
      <c r="AT20" s="269"/>
    </row>
    <row r="21" spans="2:46" ht="19.5" customHeight="1" thickBot="1">
      <c r="B21" s="452"/>
      <c r="C21" s="453"/>
      <c r="E21" s="302">
        <v>18</v>
      </c>
      <c r="F21" s="455" t="s">
        <v>145</v>
      </c>
      <c r="G21" s="273">
        <f t="shared" si="0"/>
        <v>89</v>
      </c>
      <c r="H21" s="311"/>
      <c r="I21" s="312"/>
      <c r="J21" s="312">
        <v>25</v>
      </c>
      <c r="K21" s="312">
        <v>25</v>
      </c>
      <c r="L21" s="312">
        <v>39</v>
      </c>
      <c r="M21" s="312"/>
      <c r="N21" s="287">
        <v>0</v>
      </c>
      <c r="Q21" s="277">
        <f t="shared" si="1"/>
        <v>0</v>
      </c>
      <c r="R21" s="278">
        <f t="shared" si="2"/>
        <v>0</v>
      </c>
      <c r="S21" s="278">
        <f t="shared" si="3"/>
        <v>0</v>
      </c>
      <c r="T21" s="278">
        <f t="shared" si="4"/>
        <v>0</v>
      </c>
      <c r="U21" s="278">
        <f t="shared" si="5"/>
        <v>0</v>
      </c>
      <c r="V21" s="278">
        <f t="shared" si="6"/>
        <v>1</v>
      </c>
      <c r="W21" s="278">
        <f t="shared" si="7"/>
        <v>2</v>
      </c>
      <c r="X21" s="279">
        <f t="shared" si="8"/>
        <v>0</v>
      </c>
      <c r="Y21" s="280">
        <f t="shared" si="9"/>
        <v>3</v>
      </c>
      <c r="AB21" s="269"/>
      <c r="AC21" s="281"/>
      <c r="AD21" s="281"/>
      <c r="AE21" s="282"/>
      <c r="AF21" s="281"/>
      <c r="AG21" s="282"/>
      <c r="AH21" s="281"/>
      <c r="AI21" s="281"/>
      <c r="AJ21" s="281"/>
      <c r="AK21" s="281"/>
      <c r="AL21" s="281"/>
      <c r="AM21" s="281"/>
      <c r="AN21" s="281"/>
      <c r="AO21" s="269"/>
      <c r="AP21" s="269"/>
      <c r="AQ21" s="269"/>
      <c r="AR21" s="269"/>
      <c r="AS21" s="269"/>
      <c r="AT21" s="269"/>
    </row>
    <row r="22" spans="2:46" ht="19.5" customHeight="1" thickBot="1">
      <c r="B22" s="452"/>
      <c r="C22" s="453"/>
      <c r="E22" s="302">
        <v>19</v>
      </c>
      <c r="F22" s="455" t="s">
        <v>148</v>
      </c>
      <c r="G22" s="273">
        <f t="shared" si="0"/>
        <v>84</v>
      </c>
      <c r="H22" s="285"/>
      <c r="I22" s="286"/>
      <c r="J22" s="286">
        <v>39</v>
      </c>
      <c r="K22" s="286">
        <v>20</v>
      </c>
      <c r="L22" s="286">
        <v>25</v>
      </c>
      <c r="M22" s="286"/>
      <c r="N22" s="287">
        <v>0</v>
      </c>
      <c r="Q22" s="277">
        <f t="shared" si="1"/>
        <v>0</v>
      </c>
      <c r="R22" s="278">
        <f t="shared" si="2"/>
        <v>0</v>
      </c>
      <c r="S22" s="278">
        <f t="shared" si="3"/>
        <v>0</v>
      </c>
      <c r="T22" s="278">
        <f t="shared" si="4"/>
        <v>0</v>
      </c>
      <c r="U22" s="278">
        <f t="shared" si="5"/>
        <v>0</v>
      </c>
      <c r="V22" s="278">
        <f t="shared" si="6"/>
        <v>1</v>
      </c>
      <c r="W22" s="278">
        <f t="shared" si="7"/>
        <v>1</v>
      </c>
      <c r="X22" s="279">
        <f t="shared" si="8"/>
        <v>1</v>
      </c>
      <c r="Y22" s="280">
        <f t="shared" si="9"/>
        <v>3</v>
      </c>
      <c r="AB22" s="269"/>
      <c r="AC22" s="281"/>
      <c r="AD22" s="281"/>
      <c r="AE22" s="282"/>
      <c r="AF22" s="281"/>
      <c r="AG22" s="282"/>
      <c r="AH22" s="281"/>
      <c r="AI22" s="281"/>
      <c r="AJ22" s="281"/>
      <c r="AK22" s="281"/>
      <c r="AL22" s="281"/>
      <c r="AM22" s="281"/>
      <c r="AN22" s="281"/>
      <c r="AO22" s="269"/>
      <c r="AP22" s="269"/>
      <c r="AQ22" s="269"/>
      <c r="AR22" s="269"/>
      <c r="AS22" s="269"/>
      <c r="AT22" s="269"/>
    </row>
    <row r="23" spans="2:46" ht="19.5" customHeight="1" thickBot="1">
      <c r="B23" s="452"/>
      <c r="C23" s="453"/>
      <c r="E23" s="302">
        <v>20</v>
      </c>
      <c r="F23" s="455" t="s">
        <v>109</v>
      </c>
      <c r="G23" s="273">
        <f t="shared" si="0"/>
        <v>84</v>
      </c>
      <c r="H23" s="285">
        <v>25</v>
      </c>
      <c r="I23" s="286">
        <v>20</v>
      </c>
      <c r="J23" s="286">
        <v>20</v>
      </c>
      <c r="K23" s="286"/>
      <c r="L23" s="286">
        <v>39</v>
      </c>
      <c r="M23" s="286"/>
      <c r="N23" s="287">
        <v>20</v>
      </c>
      <c r="Q23" s="277">
        <f t="shared" si="1"/>
        <v>0</v>
      </c>
      <c r="R23" s="278">
        <f t="shared" si="2"/>
        <v>0</v>
      </c>
      <c r="S23" s="278">
        <f t="shared" si="3"/>
        <v>0</v>
      </c>
      <c r="T23" s="278">
        <f t="shared" si="4"/>
        <v>0</v>
      </c>
      <c r="U23" s="278">
        <f t="shared" si="5"/>
        <v>0</v>
      </c>
      <c r="V23" s="278">
        <f t="shared" si="6"/>
        <v>1</v>
      </c>
      <c r="W23" s="278">
        <f t="shared" si="7"/>
        <v>1</v>
      </c>
      <c r="X23" s="279">
        <f t="shared" si="8"/>
        <v>3</v>
      </c>
      <c r="Y23" s="280">
        <f t="shared" si="9"/>
        <v>4</v>
      </c>
      <c r="AB23" s="269"/>
      <c r="AC23" s="269"/>
      <c r="AD23" s="269"/>
      <c r="AE23" s="271"/>
      <c r="AF23" s="269"/>
      <c r="AG23" s="271"/>
      <c r="AH23" s="269"/>
      <c r="AI23" s="269"/>
      <c r="AJ23" s="269"/>
      <c r="AK23" s="269"/>
      <c r="AL23" s="269"/>
      <c r="AM23" s="269"/>
      <c r="AN23" s="269"/>
      <c r="AO23" s="269"/>
      <c r="AP23" s="269"/>
      <c r="AQ23" s="269"/>
      <c r="AR23" s="269"/>
      <c r="AS23" s="269"/>
      <c r="AT23" s="269"/>
    </row>
    <row r="24" spans="2:46" ht="19.5" customHeight="1" thickBot="1">
      <c r="B24" s="452"/>
      <c r="C24" s="453"/>
      <c r="E24" s="302">
        <v>21</v>
      </c>
      <c r="F24" s="455" t="s">
        <v>156</v>
      </c>
      <c r="G24" s="273">
        <f t="shared" si="0"/>
        <v>84</v>
      </c>
      <c r="H24" s="285"/>
      <c r="I24" s="286"/>
      <c r="J24" s="286">
        <v>39</v>
      </c>
      <c r="K24" s="286">
        <v>25</v>
      </c>
      <c r="L24" s="286">
        <v>20</v>
      </c>
      <c r="M24" s="286"/>
      <c r="N24" s="287">
        <v>0</v>
      </c>
      <c r="Q24" s="277">
        <f t="shared" si="1"/>
        <v>0</v>
      </c>
      <c r="R24" s="278">
        <f t="shared" si="2"/>
        <v>0</v>
      </c>
      <c r="S24" s="278">
        <f t="shared" si="3"/>
        <v>0</v>
      </c>
      <c r="T24" s="278">
        <f t="shared" si="4"/>
        <v>0</v>
      </c>
      <c r="U24" s="278">
        <f t="shared" si="5"/>
        <v>0</v>
      </c>
      <c r="V24" s="278">
        <f t="shared" si="6"/>
        <v>1</v>
      </c>
      <c r="W24" s="278">
        <f t="shared" si="7"/>
        <v>1</v>
      </c>
      <c r="X24" s="279">
        <f t="shared" si="8"/>
        <v>1</v>
      </c>
      <c r="Y24" s="280">
        <f t="shared" si="9"/>
        <v>3</v>
      </c>
      <c r="AB24" s="269"/>
      <c r="AC24" s="269"/>
      <c r="AD24" s="281"/>
      <c r="AE24" s="271"/>
      <c r="AF24" s="269"/>
      <c r="AG24" s="271"/>
      <c r="AH24" s="269"/>
      <c r="AI24" s="269"/>
      <c r="AJ24" s="269"/>
      <c r="AK24" s="269"/>
      <c r="AL24" s="269"/>
      <c r="AM24" s="269"/>
      <c r="AN24" s="269"/>
      <c r="AO24" s="269"/>
      <c r="AP24" s="269"/>
      <c r="AQ24" s="269"/>
      <c r="AR24" s="269"/>
      <c r="AS24" s="269"/>
      <c r="AT24" s="269"/>
    </row>
    <row r="25" spans="2:46" ht="19.5" customHeight="1" thickBot="1">
      <c r="B25" s="452"/>
      <c r="C25" s="453"/>
      <c r="E25" s="302">
        <v>22</v>
      </c>
      <c r="F25" s="455" t="s">
        <v>20</v>
      </c>
      <c r="G25" s="273">
        <f t="shared" si="0"/>
        <v>79</v>
      </c>
      <c r="H25" s="285">
        <v>39</v>
      </c>
      <c r="I25" s="286">
        <v>20</v>
      </c>
      <c r="J25" s="286"/>
      <c r="K25" s="286">
        <v>20</v>
      </c>
      <c r="L25" s="286">
        <v>20</v>
      </c>
      <c r="M25" s="286"/>
      <c r="N25" s="287">
        <v>20</v>
      </c>
      <c r="Q25" s="277">
        <f t="shared" si="1"/>
        <v>0</v>
      </c>
      <c r="R25" s="278">
        <f t="shared" si="2"/>
        <v>0</v>
      </c>
      <c r="S25" s="278">
        <f t="shared" si="3"/>
        <v>0</v>
      </c>
      <c r="T25" s="278">
        <f t="shared" si="4"/>
        <v>0</v>
      </c>
      <c r="U25" s="278">
        <f t="shared" si="5"/>
        <v>0</v>
      </c>
      <c r="V25" s="278">
        <f t="shared" si="6"/>
        <v>1</v>
      </c>
      <c r="W25" s="278">
        <f t="shared" si="7"/>
        <v>0</v>
      </c>
      <c r="X25" s="279">
        <f t="shared" si="8"/>
        <v>4</v>
      </c>
      <c r="Y25" s="280">
        <f t="shared" si="9"/>
        <v>4</v>
      </c>
      <c r="AB25" s="269"/>
      <c r="AC25" s="269"/>
      <c r="AD25" s="303"/>
      <c r="AE25" s="271"/>
      <c r="AF25" s="269"/>
      <c r="AG25" s="271"/>
      <c r="AH25" s="269"/>
      <c r="AI25" s="269"/>
      <c r="AJ25" s="269"/>
      <c r="AK25" s="269"/>
      <c r="AL25" s="269"/>
      <c r="AM25" s="269"/>
      <c r="AN25" s="269"/>
      <c r="AO25" s="269"/>
      <c r="AP25" s="269"/>
      <c r="AQ25" s="269"/>
      <c r="AR25" s="269"/>
      <c r="AS25" s="269"/>
      <c r="AT25" s="269"/>
    </row>
    <row r="26" spans="2:32" ht="19.5" customHeight="1" thickBot="1">
      <c r="B26" s="452"/>
      <c r="C26" s="453"/>
      <c r="E26" s="302">
        <v>23</v>
      </c>
      <c r="F26" s="284" t="s">
        <v>86</v>
      </c>
      <c r="G26" s="273">
        <f t="shared" si="0"/>
        <v>72</v>
      </c>
      <c r="H26" s="285"/>
      <c r="I26" s="286">
        <v>72</v>
      </c>
      <c r="J26" s="286"/>
      <c r="K26" s="286"/>
      <c r="L26" s="286"/>
      <c r="M26" s="286"/>
      <c r="N26" s="287">
        <v>0</v>
      </c>
      <c r="Q26" s="277">
        <f t="shared" si="1"/>
        <v>0</v>
      </c>
      <c r="R26" s="278">
        <f t="shared" si="2"/>
        <v>0</v>
      </c>
      <c r="S26" s="278">
        <f t="shared" si="3"/>
        <v>1</v>
      </c>
      <c r="T26" s="278">
        <f t="shared" si="4"/>
        <v>0</v>
      </c>
      <c r="U26" s="278">
        <f t="shared" si="5"/>
        <v>0</v>
      </c>
      <c r="V26" s="278">
        <f t="shared" si="6"/>
        <v>0</v>
      </c>
      <c r="W26" s="278">
        <f t="shared" si="7"/>
        <v>0</v>
      </c>
      <c r="X26" s="279">
        <f t="shared" si="8"/>
        <v>0</v>
      </c>
      <c r="Y26" s="280">
        <f t="shared" si="9"/>
        <v>1</v>
      </c>
      <c r="AC26" s="304"/>
      <c r="AD26" s="305"/>
      <c r="AE26" s="261"/>
      <c r="AF26" s="304"/>
    </row>
    <row r="27" spans="2:32" ht="19.5" customHeight="1" thickBot="1">
      <c r="B27" s="452"/>
      <c r="C27" s="453"/>
      <c r="E27" s="306">
        <v>24</v>
      </c>
      <c r="F27" s="307" t="s">
        <v>88</v>
      </c>
      <c r="G27" s="273">
        <f t="shared" si="0"/>
        <v>64</v>
      </c>
      <c r="H27" s="459"/>
      <c r="I27" s="460">
        <v>25</v>
      </c>
      <c r="J27" s="460"/>
      <c r="K27" s="460"/>
      <c r="L27" s="460">
        <v>39</v>
      </c>
      <c r="M27" s="460"/>
      <c r="N27" s="308">
        <v>0</v>
      </c>
      <c r="Q27" s="277">
        <f t="shared" si="1"/>
        <v>0</v>
      </c>
      <c r="R27" s="278">
        <f t="shared" si="2"/>
        <v>0</v>
      </c>
      <c r="S27" s="278">
        <f t="shared" si="3"/>
        <v>0</v>
      </c>
      <c r="T27" s="278">
        <f t="shared" si="4"/>
        <v>0</v>
      </c>
      <c r="U27" s="278">
        <f t="shared" si="5"/>
        <v>0</v>
      </c>
      <c r="V27" s="278">
        <f t="shared" si="6"/>
        <v>1</v>
      </c>
      <c r="W27" s="278">
        <f t="shared" si="7"/>
        <v>1</v>
      </c>
      <c r="X27" s="279">
        <f t="shared" si="8"/>
        <v>0</v>
      </c>
      <c r="Y27" s="280">
        <f t="shared" si="9"/>
        <v>2</v>
      </c>
      <c r="AC27" s="304"/>
      <c r="AD27" s="305"/>
      <c r="AE27" s="261"/>
      <c r="AF27" s="304"/>
    </row>
    <row r="28" spans="2:32" ht="19.5" customHeight="1" thickBot="1">
      <c r="B28" s="452"/>
      <c r="C28" s="453"/>
      <c r="E28" s="309">
        <v>25</v>
      </c>
      <c r="F28" s="292" t="s">
        <v>4</v>
      </c>
      <c r="G28" s="273">
        <f t="shared" si="0"/>
        <v>64</v>
      </c>
      <c r="H28" s="293">
        <v>39</v>
      </c>
      <c r="I28" s="294"/>
      <c r="J28" s="294">
        <v>25</v>
      </c>
      <c r="K28" s="294"/>
      <c r="L28" s="294"/>
      <c r="M28" s="294"/>
      <c r="N28" s="295">
        <v>0</v>
      </c>
      <c r="Q28" s="277">
        <f t="shared" si="1"/>
        <v>0</v>
      </c>
      <c r="R28" s="278">
        <f t="shared" si="2"/>
        <v>0</v>
      </c>
      <c r="S28" s="278">
        <f t="shared" si="3"/>
        <v>0</v>
      </c>
      <c r="T28" s="278">
        <f t="shared" si="4"/>
        <v>0</v>
      </c>
      <c r="U28" s="278">
        <f t="shared" si="5"/>
        <v>0</v>
      </c>
      <c r="V28" s="278">
        <f t="shared" si="6"/>
        <v>1</v>
      </c>
      <c r="W28" s="278">
        <f t="shared" si="7"/>
        <v>1</v>
      </c>
      <c r="X28" s="279">
        <f t="shared" si="8"/>
        <v>0</v>
      </c>
      <c r="Y28" s="280">
        <f t="shared" si="9"/>
        <v>2</v>
      </c>
      <c r="AC28" s="304"/>
      <c r="AD28" s="305"/>
      <c r="AE28" s="261"/>
      <c r="AF28" s="304"/>
    </row>
    <row r="29" spans="2:32" ht="19.5" customHeight="1" thickBot="1">
      <c r="B29" s="452"/>
      <c r="C29" s="453"/>
      <c r="E29" s="310">
        <v>26</v>
      </c>
      <c r="F29" s="284" t="s">
        <v>81</v>
      </c>
      <c r="G29" s="273">
        <f t="shared" si="0"/>
        <v>61</v>
      </c>
      <c r="H29" s="285"/>
      <c r="I29" s="286">
        <v>61</v>
      </c>
      <c r="J29" s="286"/>
      <c r="K29" s="286"/>
      <c r="L29" s="286"/>
      <c r="M29" s="286"/>
      <c r="N29" s="287">
        <v>0</v>
      </c>
      <c r="Q29" s="277">
        <f t="shared" si="1"/>
        <v>0</v>
      </c>
      <c r="R29" s="278">
        <f t="shared" si="2"/>
        <v>0</v>
      </c>
      <c r="S29" s="278">
        <f t="shared" si="3"/>
        <v>0</v>
      </c>
      <c r="T29" s="278">
        <f t="shared" si="4"/>
        <v>1</v>
      </c>
      <c r="U29" s="278">
        <f t="shared" si="5"/>
        <v>0</v>
      </c>
      <c r="V29" s="278">
        <f t="shared" si="6"/>
        <v>0</v>
      </c>
      <c r="W29" s="278">
        <f t="shared" si="7"/>
        <v>0</v>
      </c>
      <c r="X29" s="279">
        <f t="shared" si="8"/>
        <v>0</v>
      </c>
      <c r="Y29" s="280">
        <f t="shared" si="9"/>
        <v>1</v>
      </c>
      <c r="AC29" s="304"/>
      <c r="AD29" s="305"/>
      <c r="AE29" s="261"/>
      <c r="AF29" s="304"/>
    </row>
    <row r="30" spans="2:32" ht="19.5" customHeight="1" thickBot="1">
      <c r="B30" s="452"/>
      <c r="C30" s="453"/>
      <c r="E30" s="310">
        <v>27</v>
      </c>
      <c r="F30" s="284" t="s">
        <v>80</v>
      </c>
      <c r="G30" s="273">
        <f t="shared" si="0"/>
        <v>61</v>
      </c>
      <c r="H30" s="285"/>
      <c r="I30" s="286">
        <v>61</v>
      </c>
      <c r="J30" s="286"/>
      <c r="K30" s="286"/>
      <c r="L30" s="286"/>
      <c r="M30" s="286"/>
      <c r="N30" s="287">
        <v>0</v>
      </c>
      <c r="Q30" s="277">
        <f t="shared" si="1"/>
        <v>0</v>
      </c>
      <c r="R30" s="278">
        <f t="shared" si="2"/>
        <v>0</v>
      </c>
      <c r="S30" s="278">
        <f t="shared" si="3"/>
        <v>0</v>
      </c>
      <c r="T30" s="278">
        <f t="shared" si="4"/>
        <v>1</v>
      </c>
      <c r="U30" s="278">
        <f t="shared" si="5"/>
        <v>0</v>
      </c>
      <c r="V30" s="278">
        <f t="shared" si="6"/>
        <v>0</v>
      </c>
      <c r="W30" s="278">
        <f t="shared" si="7"/>
        <v>0</v>
      </c>
      <c r="X30" s="279">
        <f t="shared" si="8"/>
        <v>0</v>
      </c>
      <c r="Y30" s="280">
        <f t="shared" si="9"/>
        <v>1</v>
      </c>
      <c r="AC30" s="304"/>
      <c r="AD30" s="305"/>
      <c r="AE30" s="261"/>
      <c r="AF30" s="304"/>
    </row>
    <row r="31" spans="2:32" ht="19.5" customHeight="1" thickBot="1">
      <c r="B31" s="452"/>
      <c r="C31" s="453"/>
      <c r="E31" s="310">
        <v>28</v>
      </c>
      <c r="F31" s="284" t="s">
        <v>162</v>
      </c>
      <c r="G31" s="273">
        <f t="shared" si="0"/>
        <v>61</v>
      </c>
      <c r="H31" s="285"/>
      <c r="I31" s="286"/>
      <c r="J31" s="286"/>
      <c r="K31" s="286">
        <v>61</v>
      </c>
      <c r="L31" s="286"/>
      <c r="M31" s="286"/>
      <c r="N31" s="287">
        <v>0</v>
      </c>
      <c r="Q31" s="277">
        <f t="shared" si="1"/>
        <v>0</v>
      </c>
      <c r="R31" s="278">
        <f t="shared" si="2"/>
        <v>0</v>
      </c>
      <c r="S31" s="278">
        <f t="shared" si="3"/>
        <v>0</v>
      </c>
      <c r="T31" s="278">
        <f t="shared" si="4"/>
        <v>1</v>
      </c>
      <c r="U31" s="278">
        <f t="shared" si="5"/>
        <v>0</v>
      </c>
      <c r="V31" s="278">
        <f t="shared" si="6"/>
        <v>0</v>
      </c>
      <c r="W31" s="278">
        <f t="shared" si="7"/>
        <v>0</v>
      </c>
      <c r="X31" s="279">
        <f t="shared" si="8"/>
        <v>0</v>
      </c>
      <c r="Y31" s="280">
        <f t="shared" si="9"/>
        <v>1</v>
      </c>
      <c r="AC31" s="304"/>
      <c r="AD31" s="305"/>
      <c r="AE31" s="261"/>
      <c r="AF31" s="304"/>
    </row>
    <row r="32" spans="2:32" ht="19.5" customHeight="1" thickBot="1">
      <c r="B32" s="452"/>
      <c r="C32" s="453"/>
      <c r="E32" s="310">
        <v>29</v>
      </c>
      <c r="F32" s="284" t="s">
        <v>75</v>
      </c>
      <c r="G32" s="273">
        <f t="shared" si="0"/>
        <v>61</v>
      </c>
      <c r="H32" s="285"/>
      <c r="I32" s="286">
        <v>61</v>
      </c>
      <c r="J32" s="286"/>
      <c r="K32" s="286"/>
      <c r="L32" s="286"/>
      <c r="M32" s="286"/>
      <c r="N32" s="287">
        <v>0</v>
      </c>
      <c r="Q32" s="277">
        <f t="shared" si="1"/>
        <v>0</v>
      </c>
      <c r="R32" s="278">
        <f t="shared" si="2"/>
        <v>0</v>
      </c>
      <c r="S32" s="278">
        <f t="shared" si="3"/>
        <v>0</v>
      </c>
      <c r="T32" s="278">
        <f t="shared" si="4"/>
        <v>1</v>
      </c>
      <c r="U32" s="278">
        <f t="shared" si="5"/>
        <v>0</v>
      </c>
      <c r="V32" s="278">
        <f t="shared" si="6"/>
        <v>0</v>
      </c>
      <c r="W32" s="278">
        <f t="shared" si="7"/>
        <v>0</v>
      </c>
      <c r="X32" s="279">
        <f t="shared" si="8"/>
        <v>0</v>
      </c>
      <c r="Y32" s="280">
        <f t="shared" si="9"/>
        <v>1</v>
      </c>
      <c r="AC32" s="304"/>
      <c r="AD32" s="305"/>
      <c r="AE32" s="261"/>
      <c r="AF32" s="304"/>
    </row>
    <row r="33" spans="2:32" ht="19.5" customHeight="1" thickBot="1">
      <c r="B33" s="452"/>
      <c r="C33" s="453"/>
      <c r="E33" s="310">
        <v>30</v>
      </c>
      <c r="F33" s="455" t="s">
        <v>153</v>
      </c>
      <c r="G33" s="273">
        <f t="shared" si="0"/>
        <v>60</v>
      </c>
      <c r="H33" s="311"/>
      <c r="I33" s="312"/>
      <c r="J33" s="312">
        <v>20</v>
      </c>
      <c r="K33" s="312">
        <v>20</v>
      </c>
      <c r="L33" s="312">
        <v>20</v>
      </c>
      <c r="M33" s="312"/>
      <c r="N33" s="287">
        <v>0</v>
      </c>
      <c r="Q33" s="277">
        <f t="shared" si="1"/>
        <v>0</v>
      </c>
      <c r="R33" s="278">
        <f t="shared" si="2"/>
        <v>0</v>
      </c>
      <c r="S33" s="278">
        <f t="shared" si="3"/>
        <v>0</v>
      </c>
      <c r="T33" s="278">
        <f t="shared" si="4"/>
        <v>0</v>
      </c>
      <c r="U33" s="278">
        <f t="shared" si="5"/>
        <v>0</v>
      </c>
      <c r="V33" s="278">
        <f t="shared" si="6"/>
        <v>0</v>
      </c>
      <c r="W33" s="278">
        <f t="shared" si="7"/>
        <v>0</v>
      </c>
      <c r="X33" s="279">
        <f t="shared" si="8"/>
        <v>3</v>
      </c>
      <c r="Y33" s="280">
        <f t="shared" si="9"/>
        <v>3</v>
      </c>
      <c r="AC33" s="304"/>
      <c r="AD33" s="305"/>
      <c r="AE33" s="261"/>
      <c r="AF33" s="304"/>
    </row>
    <row r="34" spans="2:32" ht="19.5" customHeight="1" thickBot="1">
      <c r="B34" s="452"/>
      <c r="C34" s="453"/>
      <c r="E34" s="310">
        <v>31</v>
      </c>
      <c r="F34" s="284" t="s">
        <v>24</v>
      </c>
      <c r="G34" s="273">
        <f t="shared" si="0"/>
        <v>59</v>
      </c>
      <c r="H34" s="285">
        <v>39</v>
      </c>
      <c r="I34" s="286">
        <v>20</v>
      </c>
      <c r="J34" s="286"/>
      <c r="K34" s="286"/>
      <c r="L34" s="286"/>
      <c r="M34" s="286"/>
      <c r="N34" s="287">
        <v>0</v>
      </c>
      <c r="Q34" s="277">
        <f t="shared" si="1"/>
        <v>0</v>
      </c>
      <c r="R34" s="278">
        <f t="shared" si="2"/>
        <v>0</v>
      </c>
      <c r="S34" s="278">
        <f t="shared" si="3"/>
        <v>0</v>
      </c>
      <c r="T34" s="278">
        <f t="shared" si="4"/>
        <v>0</v>
      </c>
      <c r="U34" s="278">
        <f t="shared" si="5"/>
        <v>0</v>
      </c>
      <c r="V34" s="278">
        <f t="shared" si="6"/>
        <v>1</v>
      </c>
      <c r="W34" s="278">
        <f t="shared" si="7"/>
        <v>0</v>
      </c>
      <c r="X34" s="279">
        <f t="shared" si="8"/>
        <v>1</v>
      </c>
      <c r="Y34" s="280">
        <f t="shared" si="9"/>
        <v>2</v>
      </c>
      <c r="AC34" s="304"/>
      <c r="AD34" s="305"/>
      <c r="AE34" s="261"/>
      <c r="AF34" s="304"/>
    </row>
    <row r="35" spans="2:32" ht="19.5" customHeight="1" thickBot="1">
      <c r="B35" s="452"/>
      <c r="C35" s="453"/>
      <c r="E35" s="310">
        <v>32</v>
      </c>
      <c r="F35" s="284" t="s">
        <v>89</v>
      </c>
      <c r="G35" s="273">
        <f t="shared" si="0"/>
        <v>59</v>
      </c>
      <c r="H35" s="285"/>
      <c r="I35" s="286">
        <v>39</v>
      </c>
      <c r="J35" s="286"/>
      <c r="K35" s="286">
        <v>20</v>
      </c>
      <c r="L35" s="286"/>
      <c r="M35" s="286"/>
      <c r="N35" s="287">
        <v>0</v>
      </c>
      <c r="Q35" s="277">
        <f t="shared" si="1"/>
        <v>0</v>
      </c>
      <c r="R35" s="278">
        <f t="shared" si="2"/>
        <v>0</v>
      </c>
      <c r="S35" s="278">
        <f t="shared" si="3"/>
        <v>0</v>
      </c>
      <c r="T35" s="278">
        <f t="shared" si="4"/>
        <v>0</v>
      </c>
      <c r="U35" s="278">
        <f t="shared" si="5"/>
        <v>0</v>
      </c>
      <c r="V35" s="278">
        <f t="shared" si="6"/>
        <v>1</v>
      </c>
      <c r="W35" s="278">
        <f t="shared" si="7"/>
        <v>0</v>
      </c>
      <c r="X35" s="279">
        <f t="shared" si="8"/>
        <v>1</v>
      </c>
      <c r="Y35" s="280">
        <f t="shared" si="9"/>
        <v>2</v>
      </c>
      <c r="AC35" s="304"/>
      <c r="AD35" s="305"/>
      <c r="AE35" s="261"/>
      <c r="AF35" s="304"/>
    </row>
    <row r="36" spans="2:32" ht="19.5" customHeight="1" thickBot="1">
      <c r="B36" s="452"/>
      <c r="C36" s="453"/>
      <c r="E36" s="310">
        <v>33</v>
      </c>
      <c r="F36" s="284" t="s">
        <v>22</v>
      </c>
      <c r="G36" s="273">
        <f t="shared" si="0"/>
        <v>50</v>
      </c>
      <c r="H36" s="285">
        <v>50</v>
      </c>
      <c r="I36" s="286"/>
      <c r="J36" s="286"/>
      <c r="K36" s="286"/>
      <c r="L36" s="286"/>
      <c r="M36" s="286"/>
      <c r="N36" s="287">
        <v>0</v>
      </c>
      <c r="Q36" s="277">
        <f t="shared" si="1"/>
        <v>0</v>
      </c>
      <c r="R36" s="278">
        <f t="shared" si="2"/>
        <v>0</v>
      </c>
      <c r="S36" s="278">
        <f t="shared" si="3"/>
        <v>0</v>
      </c>
      <c r="T36" s="278">
        <f t="shared" si="4"/>
        <v>0</v>
      </c>
      <c r="U36" s="278">
        <f t="shared" si="5"/>
        <v>1</v>
      </c>
      <c r="V36" s="278">
        <f t="shared" si="6"/>
        <v>0</v>
      </c>
      <c r="W36" s="278">
        <f t="shared" si="7"/>
        <v>0</v>
      </c>
      <c r="X36" s="279">
        <f t="shared" si="8"/>
        <v>0</v>
      </c>
      <c r="Y36" s="280">
        <f t="shared" si="9"/>
        <v>1</v>
      </c>
      <c r="AC36" s="304"/>
      <c r="AD36" s="305"/>
      <c r="AE36" s="261"/>
      <c r="AF36" s="304"/>
    </row>
    <row r="37" spans="2:32" ht="19.5" customHeight="1" thickBot="1">
      <c r="B37" s="452"/>
      <c r="C37" s="453"/>
      <c r="E37" s="310">
        <v>34</v>
      </c>
      <c r="F37" s="284" t="s">
        <v>78</v>
      </c>
      <c r="G37" s="273">
        <f t="shared" si="0"/>
        <v>50</v>
      </c>
      <c r="H37" s="285"/>
      <c r="I37" s="286">
        <v>50</v>
      </c>
      <c r="J37" s="286"/>
      <c r="K37" s="286"/>
      <c r="L37" s="286"/>
      <c r="M37" s="286"/>
      <c r="N37" s="287">
        <v>0</v>
      </c>
      <c r="Q37" s="277">
        <f t="shared" si="1"/>
        <v>0</v>
      </c>
      <c r="R37" s="278">
        <f t="shared" si="2"/>
        <v>0</v>
      </c>
      <c r="S37" s="278">
        <f t="shared" si="3"/>
        <v>0</v>
      </c>
      <c r="T37" s="278">
        <f t="shared" si="4"/>
        <v>0</v>
      </c>
      <c r="U37" s="278">
        <f t="shared" si="5"/>
        <v>1</v>
      </c>
      <c r="V37" s="278">
        <f t="shared" si="6"/>
        <v>0</v>
      </c>
      <c r="W37" s="278">
        <f t="shared" si="7"/>
        <v>0</v>
      </c>
      <c r="X37" s="279">
        <f t="shared" si="8"/>
        <v>0</v>
      </c>
      <c r="Y37" s="280">
        <f t="shared" si="9"/>
        <v>1</v>
      </c>
      <c r="AC37" s="304"/>
      <c r="AD37" s="305"/>
      <c r="AE37" s="261"/>
      <c r="AF37" s="304"/>
    </row>
    <row r="38" spans="2:32" ht="19.5" customHeight="1" thickBot="1">
      <c r="B38" s="452"/>
      <c r="C38" s="453"/>
      <c r="E38" s="310">
        <v>35</v>
      </c>
      <c r="F38" s="284" t="s">
        <v>0</v>
      </c>
      <c r="G38" s="273">
        <f t="shared" si="0"/>
        <v>45</v>
      </c>
      <c r="H38" s="285">
        <v>25</v>
      </c>
      <c r="I38" s="286">
        <v>20</v>
      </c>
      <c r="J38" s="286"/>
      <c r="K38" s="286"/>
      <c r="L38" s="286"/>
      <c r="M38" s="286"/>
      <c r="N38" s="287">
        <v>0</v>
      </c>
      <c r="Q38" s="277">
        <f t="shared" si="1"/>
        <v>0</v>
      </c>
      <c r="R38" s="278">
        <f t="shared" si="2"/>
        <v>0</v>
      </c>
      <c r="S38" s="278">
        <f t="shared" si="3"/>
        <v>0</v>
      </c>
      <c r="T38" s="278">
        <f t="shared" si="4"/>
        <v>0</v>
      </c>
      <c r="U38" s="278">
        <f t="shared" si="5"/>
        <v>0</v>
      </c>
      <c r="V38" s="278">
        <f t="shared" si="6"/>
        <v>0</v>
      </c>
      <c r="W38" s="278">
        <f t="shared" si="7"/>
        <v>1</v>
      </c>
      <c r="X38" s="279">
        <f t="shared" si="8"/>
        <v>1</v>
      </c>
      <c r="Y38" s="280">
        <f t="shared" si="9"/>
        <v>2</v>
      </c>
      <c r="AC38" s="304"/>
      <c r="AD38" s="305"/>
      <c r="AE38" s="261"/>
      <c r="AF38" s="304"/>
    </row>
    <row r="39" spans="2:32" ht="19.5" customHeight="1" thickBot="1">
      <c r="B39" s="452"/>
      <c r="C39" s="453"/>
      <c r="E39" s="310">
        <v>36</v>
      </c>
      <c r="F39" s="284" t="s">
        <v>158</v>
      </c>
      <c r="G39" s="273">
        <f t="shared" si="0"/>
        <v>45</v>
      </c>
      <c r="H39" s="285"/>
      <c r="I39" s="286"/>
      <c r="J39" s="286">
        <v>20</v>
      </c>
      <c r="K39" s="286"/>
      <c r="L39" s="286">
        <v>25</v>
      </c>
      <c r="M39" s="286"/>
      <c r="N39" s="287">
        <v>0</v>
      </c>
      <c r="Q39" s="277">
        <f t="shared" si="1"/>
        <v>0</v>
      </c>
      <c r="R39" s="278">
        <f t="shared" si="2"/>
        <v>0</v>
      </c>
      <c r="S39" s="278">
        <f t="shared" si="3"/>
        <v>0</v>
      </c>
      <c r="T39" s="278">
        <f t="shared" si="4"/>
        <v>0</v>
      </c>
      <c r="U39" s="278">
        <f t="shared" si="5"/>
        <v>0</v>
      </c>
      <c r="V39" s="278">
        <f t="shared" si="6"/>
        <v>0</v>
      </c>
      <c r="W39" s="278">
        <f t="shared" si="7"/>
        <v>1</v>
      </c>
      <c r="X39" s="279">
        <f t="shared" si="8"/>
        <v>1</v>
      </c>
      <c r="Y39" s="280">
        <f t="shared" si="9"/>
        <v>2</v>
      </c>
      <c r="AC39" s="304"/>
      <c r="AD39" s="305"/>
      <c r="AE39" s="261"/>
      <c r="AF39" s="304"/>
    </row>
    <row r="40" spans="2:32" ht="19.5" customHeight="1" thickBot="1">
      <c r="B40" s="452"/>
      <c r="C40" s="453"/>
      <c r="E40" s="310">
        <v>37</v>
      </c>
      <c r="F40" s="284" t="s">
        <v>160</v>
      </c>
      <c r="G40" s="273">
        <f t="shared" si="0"/>
        <v>45</v>
      </c>
      <c r="H40" s="285"/>
      <c r="I40" s="286"/>
      <c r="J40" s="286"/>
      <c r="K40" s="286">
        <v>25</v>
      </c>
      <c r="L40" s="286">
        <v>20</v>
      </c>
      <c r="M40" s="286"/>
      <c r="N40" s="287">
        <v>0</v>
      </c>
      <c r="Q40" s="277">
        <f t="shared" si="1"/>
        <v>0</v>
      </c>
      <c r="R40" s="278">
        <f t="shared" si="2"/>
        <v>0</v>
      </c>
      <c r="S40" s="278">
        <f t="shared" si="3"/>
        <v>0</v>
      </c>
      <c r="T40" s="278">
        <f t="shared" si="4"/>
        <v>0</v>
      </c>
      <c r="U40" s="278">
        <f t="shared" si="5"/>
        <v>0</v>
      </c>
      <c r="V40" s="278">
        <f t="shared" si="6"/>
        <v>0</v>
      </c>
      <c r="W40" s="278">
        <f t="shared" si="7"/>
        <v>1</v>
      </c>
      <c r="X40" s="279">
        <f t="shared" si="8"/>
        <v>1</v>
      </c>
      <c r="Y40" s="280">
        <f t="shared" si="9"/>
        <v>2</v>
      </c>
      <c r="AC40" s="304"/>
      <c r="AD40" s="305"/>
      <c r="AE40" s="261"/>
      <c r="AF40" s="304"/>
    </row>
    <row r="41" spans="2:32" ht="19.5" customHeight="1" thickBot="1">
      <c r="B41" s="452"/>
      <c r="C41" s="453"/>
      <c r="E41" s="310">
        <v>38</v>
      </c>
      <c r="F41" s="284" t="s">
        <v>147</v>
      </c>
      <c r="G41" s="273">
        <f t="shared" si="0"/>
        <v>39</v>
      </c>
      <c r="H41" s="285"/>
      <c r="I41" s="286"/>
      <c r="J41" s="286">
        <v>39</v>
      </c>
      <c r="K41" s="286"/>
      <c r="L41" s="286"/>
      <c r="M41" s="286"/>
      <c r="N41" s="287">
        <v>0</v>
      </c>
      <c r="Q41" s="277">
        <f t="shared" si="1"/>
        <v>0</v>
      </c>
      <c r="R41" s="278">
        <f t="shared" si="2"/>
        <v>0</v>
      </c>
      <c r="S41" s="278">
        <f t="shared" si="3"/>
        <v>0</v>
      </c>
      <c r="T41" s="278">
        <f t="shared" si="4"/>
        <v>0</v>
      </c>
      <c r="U41" s="278">
        <f t="shared" si="5"/>
        <v>0</v>
      </c>
      <c r="V41" s="278">
        <f t="shared" si="6"/>
        <v>1</v>
      </c>
      <c r="W41" s="278">
        <f t="shared" si="7"/>
        <v>0</v>
      </c>
      <c r="X41" s="279">
        <f t="shared" si="8"/>
        <v>0</v>
      </c>
      <c r="Y41" s="280">
        <f t="shared" si="9"/>
        <v>1</v>
      </c>
      <c r="AC41" s="304"/>
      <c r="AD41" s="305"/>
      <c r="AE41" s="261"/>
      <c r="AF41" s="304"/>
    </row>
    <row r="42" spans="2:32" ht="19.5" customHeight="1" thickBot="1">
      <c r="B42" s="452"/>
      <c r="C42" s="453"/>
      <c r="E42" s="310">
        <v>39</v>
      </c>
      <c r="F42" s="284" t="s">
        <v>19</v>
      </c>
      <c r="G42" s="273">
        <f t="shared" si="0"/>
        <v>39</v>
      </c>
      <c r="H42" s="285">
        <v>39</v>
      </c>
      <c r="I42" s="286"/>
      <c r="J42" s="286"/>
      <c r="K42" s="286"/>
      <c r="L42" s="286"/>
      <c r="M42" s="286"/>
      <c r="N42" s="287">
        <v>0</v>
      </c>
      <c r="Q42" s="277">
        <f t="shared" si="1"/>
        <v>0</v>
      </c>
      <c r="R42" s="278">
        <f t="shared" si="2"/>
        <v>0</v>
      </c>
      <c r="S42" s="278">
        <f t="shared" si="3"/>
        <v>0</v>
      </c>
      <c r="T42" s="278">
        <f t="shared" si="4"/>
        <v>0</v>
      </c>
      <c r="U42" s="278">
        <f t="shared" si="5"/>
        <v>0</v>
      </c>
      <c r="V42" s="278">
        <f t="shared" si="6"/>
        <v>1</v>
      </c>
      <c r="W42" s="278">
        <f t="shared" si="7"/>
        <v>0</v>
      </c>
      <c r="X42" s="279">
        <f t="shared" si="8"/>
        <v>0</v>
      </c>
      <c r="Y42" s="280">
        <f t="shared" si="9"/>
        <v>1</v>
      </c>
      <c r="AC42" s="304"/>
      <c r="AD42" s="305"/>
      <c r="AE42" s="261"/>
      <c r="AF42" s="304"/>
    </row>
    <row r="43" spans="2:32" ht="19.5" customHeight="1" thickBot="1">
      <c r="B43" s="452"/>
      <c r="C43" s="453"/>
      <c r="E43" s="310">
        <v>40</v>
      </c>
      <c r="F43" s="284" t="s">
        <v>87</v>
      </c>
      <c r="G43" s="273">
        <f t="shared" si="0"/>
        <v>25</v>
      </c>
      <c r="H43" s="285"/>
      <c r="I43" s="286">
        <v>25</v>
      </c>
      <c r="J43" s="286"/>
      <c r="K43" s="286"/>
      <c r="L43" s="286"/>
      <c r="M43" s="286"/>
      <c r="N43" s="287">
        <v>0</v>
      </c>
      <c r="Q43" s="277">
        <f t="shared" si="1"/>
        <v>0</v>
      </c>
      <c r="R43" s="278">
        <f t="shared" si="2"/>
        <v>0</v>
      </c>
      <c r="S43" s="278">
        <f t="shared" si="3"/>
        <v>0</v>
      </c>
      <c r="T43" s="278">
        <f t="shared" si="4"/>
        <v>0</v>
      </c>
      <c r="U43" s="278">
        <f t="shared" si="5"/>
        <v>0</v>
      </c>
      <c r="V43" s="278">
        <f t="shared" si="6"/>
        <v>0</v>
      </c>
      <c r="W43" s="278">
        <f t="shared" si="7"/>
        <v>1</v>
      </c>
      <c r="X43" s="279">
        <f t="shared" si="8"/>
        <v>0</v>
      </c>
      <c r="Y43" s="280">
        <f t="shared" si="9"/>
        <v>1</v>
      </c>
      <c r="AC43" s="304"/>
      <c r="AD43" s="304"/>
      <c r="AE43" s="261"/>
      <c r="AF43" s="304"/>
    </row>
    <row r="44" spans="2:32" ht="19.5" customHeight="1" thickBot="1">
      <c r="B44" s="452"/>
      <c r="C44" s="453"/>
      <c r="E44" s="310">
        <v>41</v>
      </c>
      <c r="F44" s="284" t="s">
        <v>72</v>
      </c>
      <c r="G44" s="273">
        <f t="shared" si="0"/>
        <v>25</v>
      </c>
      <c r="H44" s="285"/>
      <c r="I44" s="286">
        <v>25</v>
      </c>
      <c r="J44" s="286"/>
      <c r="K44" s="286"/>
      <c r="L44" s="286"/>
      <c r="M44" s="286"/>
      <c r="N44" s="287">
        <v>0</v>
      </c>
      <c r="Q44" s="277">
        <f t="shared" si="1"/>
        <v>0</v>
      </c>
      <c r="R44" s="278">
        <f t="shared" si="2"/>
        <v>0</v>
      </c>
      <c r="S44" s="278">
        <f t="shared" si="3"/>
        <v>0</v>
      </c>
      <c r="T44" s="278">
        <f t="shared" si="4"/>
        <v>0</v>
      </c>
      <c r="U44" s="278">
        <f t="shared" si="5"/>
        <v>0</v>
      </c>
      <c r="V44" s="278">
        <f t="shared" si="6"/>
        <v>0</v>
      </c>
      <c r="W44" s="278">
        <f t="shared" si="7"/>
        <v>1</v>
      </c>
      <c r="X44" s="279">
        <f t="shared" si="8"/>
        <v>0</v>
      </c>
      <c r="Y44" s="280">
        <f t="shared" si="9"/>
        <v>1</v>
      </c>
      <c r="AC44" s="304"/>
      <c r="AD44" s="304"/>
      <c r="AE44" s="261"/>
      <c r="AF44" s="304"/>
    </row>
    <row r="45" spans="2:32" ht="19.5" customHeight="1" thickBot="1">
      <c r="B45" s="452"/>
      <c r="C45" s="453"/>
      <c r="E45" s="310">
        <v>42</v>
      </c>
      <c r="F45" s="284" t="s">
        <v>79</v>
      </c>
      <c r="G45" s="273">
        <f t="shared" si="0"/>
        <v>25</v>
      </c>
      <c r="H45" s="285"/>
      <c r="I45" s="286">
        <v>25</v>
      </c>
      <c r="J45" s="286"/>
      <c r="K45" s="286"/>
      <c r="L45" s="286"/>
      <c r="M45" s="286"/>
      <c r="N45" s="287">
        <v>0</v>
      </c>
      <c r="Q45" s="277">
        <f t="shared" si="1"/>
        <v>0</v>
      </c>
      <c r="R45" s="278">
        <f t="shared" si="2"/>
        <v>0</v>
      </c>
      <c r="S45" s="278">
        <f t="shared" si="3"/>
        <v>0</v>
      </c>
      <c r="T45" s="278">
        <f t="shared" si="4"/>
        <v>0</v>
      </c>
      <c r="U45" s="278">
        <f t="shared" si="5"/>
        <v>0</v>
      </c>
      <c r="V45" s="278">
        <f t="shared" si="6"/>
        <v>0</v>
      </c>
      <c r="W45" s="278">
        <f t="shared" si="7"/>
        <v>1</v>
      </c>
      <c r="X45" s="279">
        <f t="shared" si="8"/>
        <v>0</v>
      </c>
      <c r="Y45" s="280">
        <f t="shared" si="9"/>
        <v>1</v>
      </c>
      <c r="AC45" s="304"/>
      <c r="AD45" s="304"/>
      <c r="AE45" s="261"/>
      <c r="AF45" s="304"/>
    </row>
    <row r="46" spans="2:32" ht="19.5" customHeight="1" thickBot="1">
      <c r="B46" s="452"/>
      <c r="C46" s="453"/>
      <c r="E46" s="310">
        <v>43</v>
      </c>
      <c r="F46" s="284" t="s">
        <v>151</v>
      </c>
      <c r="G46" s="273">
        <f t="shared" si="0"/>
        <v>25</v>
      </c>
      <c r="H46" s="285"/>
      <c r="I46" s="286"/>
      <c r="J46" s="286">
        <v>25</v>
      </c>
      <c r="K46" s="286"/>
      <c r="L46" s="286"/>
      <c r="M46" s="286"/>
      <c r="N46" s="287">
        <v>0</v>
      </c>
      <c r="Q46" s="277">
        <f t="shared" si="1"/>
        <v>0</v>
      </c>
      <c r="R46" s="278">
        <f t="shared" si="2"/>
        <v>0</v>
      </c>
      <c r="S46" s="278">
        <f t="shared" si="3"/>
        <v>0</v>
      </c>
      <c r="T46" s="278">
        <f t="shared" si="4"/>
        <v>0</v>
      </c>
      <c r="U46" s="278">
        <f t="shared" si="5"/>
        <v>0</v>
      </c>
      <c r="V46" s="278">
        <f t="shared" si="6"/>
        <v>0</v>
      </c>
      <c r="W46" s="278">
        <f t="shared" si="7"/>
        <v>1</v>
      </c>
      <c r="X46" s="279">
        <f t="shared" si="8"/>
        <v>0</v>
      </c>
      <c r="Y46" s="280">
        <f t="shared" si="9"/>
        <v>1</v>
      </c>
      <c r="AC46" s="304"/>
      <c r="AD46" s="304"/>
      <c r="AE46" s="261"/>
      <c r="AF46" s="304"/>
    </row>
    <row r="47" spans="2:32" ht="19.5" customHeight="1" thickBot="1">
      <c r="B47" s="452"/>
      <c r="C47" s="453"/>
      <c r="E47" s="310">
        <v>44</v>
      </c>
      <c r="F47" s="284" t="s">
        <v>82</v>
      </c>
      <c r="G47" s="273">
        <f t="shared" si="0"/>
        <v>25</v>
      </c>
      <c r="H47" s="285"/>
      <c r="I47" s="286">
        <v>25</v>
      </c>
      <c r="J47" s="286"/>
      <c r="K47" s="286"/>
      <c r="L47" s="286"/>
      <c r="M47" s="286"/>
      <c r="N47" s="287">
        <v>0</v>
      </c>
      <c r="Q47" s="277">
        <f t="shared" si="1"/>
        <v>0</v>
      </c>
      <c r="R47" s="278">
        <f t="shared" si="2"/>
        <v>0</v>
      </c>
      <c r="S47" s="278">
        <f t="shared" si="3"/>
        <v>0</v>
      </c>
      <c r="T47" s="278">
        <f t="shared" si="4"/>
        <v>0</v>
      </c>
      <c r="U47" s="278">
        <f t="shared" si="5"/>
        <v>0</v>
      </c>
      <c r="V47" s="278">
        <f t="shared" si="6"/>
        <v>0</v>
      </c>
      <c r="W47" s="278">
        <f t="shared" si="7"/>
        <v>1</v>
      </c>
      <c r="X47" s="279">
        <f t="shared" si="8"/>
        <v>0</v>
      </c>
      <c r="Y47" s="280">
        <f t="shared" si="9"/>
        <v>1</v>
      </c>
      <c r="AC47" s="304"/>
      <c r="AD47" s="304"/>
      <c r="AE47" s="261"/>
      <c r="AF47" s="304"/>
    </row>
    <row r="48" spans="2:25" ht="19.5" customHeight="1" thickBot="1">
      <c r="B48" s="452"/>
      <c r="C48" s="453"/>
      <c r="E48" s="310">
        <v>45</v>
      </c>
      <c r="F48" s="284" t="s">
        <v>167</v>
      </c>
      <c r="G48" s="273">
        <f t="shared" si="0"/>
        <v>25</v>
      </c>
      <c r="H48" s="285"/>
      <c r="I48" s="286"/>
      <c r="J48" s="286"/>
      <c r="K48" s="286"/>
      <c r="L48" s="286">
        <v>25</v>
      </c>
      <c r="M48" s="286"/>
      <c r="N48" s="287">
        <v>0</v>
      </c>
      <c r="Q48" s="277">
        <f t="shared" si="1"/>
        <v>0</v>
      </c>
      <c r="R48" s="278">
        <f t="shared" si="2"/>
        <v>0</v>
      </c>
      <c r="S48" s="278">
        <f t="shared" si="3"/>
        <v>0</v>
      </c>
      <c r="T48" s="278">
        <f t="shared" si="4"/>
        <v>0</v>
      </c>
      <c r="U48" s="278">
        <f t="shared" si="5"/>
        <v>0</v>
      </c>
      <c r="V48" s="278">
        <f t="shared" si="6"/>
        <v>0</v>
      </c>
      <c r="W48" s="278">
        <f t="shared" si="7"/>
        <v>1</v>
      </c>
      <c r="X48" s="279">
        <f t="shared" si="8"/>
        <v>0</v>
      </c>
      <c r="Y48" s="280">
        <f t="shared" si="9"/>
        <v>1</v>
      </c>
    </row>
    <row r="49" spans="2:25" ht="19.5" customHeight="1" thickBot="1">
      <c r="B49" s="452"/>
      <c r="C49" s="453"/>
      <c r="E49" s="310">
        <v>46</v>
      </c>
      <c r="F49" s="284" t="s">
        <v>90</v>
      </c>
      <c r="G49" s="273">
        <f t="shared" si="0"/>
        <v>25</v>
      </c>
      <c r="H49" s="285"/>
      <c r="I49" s="286">
        <v>25</v>
      </c>
      <c r="J49" s="286"/>
      <c r="K49" s="286"/>
      <c r="L49" s="286"/>
      <c r="M49" s="286"/>
      <c r="N49" s="287">
        <v>0</v>
      </c>
      <c r="Q49" s="277">
        <f t="shared" si="1"/>
        <v>0</v>
      </c>
      <c r="R49" s="278">
        <f t="shared" si="2"/>
        <v>0</v>
      </c>
      <c r="S49" s="278">
        <f t="shared" si="3"/>
        <v>0</v>
      </c>
      <c r="T49" s="278">
        <f t="shared" si="4"/>
        <v>0</v>
      </c>
      <c r="U49" s="278">
        <f t="shared" si="5"/>
        <v>0</v>
      </c>
      <c r="V49" s="278">
        <f t="shared" si="6"/>
        <v>0</v>
      </c>
      <c r="W49" s="278">
        <f t="shared" si="7"/>
        <v>1</v>
      </c>
      <c r="X49" s="279">
        <f t="shared" si="8"/>
        <v>0</v>
      </c>
      <c r="Y49" s="280">
        <f t="shared" si="9"/>
        <v>1</v>
      </c>
    </row>
    <row r="50" spans="2:25" ht="19.5" customHeight="1" thickBot="1">
      <c r="B50" s="452"/>
      <c r="C50" s="453"/>
      <c r="E50" s="310">
        <v>47</v>
      </c>
      <c r="F50" s="284" t="s">
        <v>157</v>
      </c>
      <c r="G50" s="273">
        <f t="shared" si="0"/>
        <v>20</v>
      </c>
      <c r="H50" s="285"/>
      <c r="I50" s="286"/>
      <c r="J50" s="286">
        <v>20</v>
      </c>
      <c r="K50" s="286"/>
      <c r="L50" s="286"/>
      <c r="M50" s="286"/>
      <c r="N50" s="287">
        <v>0</v>
      </c>
      <c r="Q50" s="277">
        <f t="shared" si="1"/>
        <v>0</v>
      </c>
      <c r="R50" s="278">
        <f t="shared" si="2"/>
        <v>0</v>
      </c>
      <c r="S50" s="278">
        <f t="shared" si="3"/>
        <v>0</v>
      </c>
      <c r="T50" s="278">
        <f t="shared" si="4"/>
        <v>0</v>
      </c>
      <c r="U50" s="278">
        <f t="shared" si="5"/>
        <v>0</v>
      </c>
      <c r="V50" s="278">
        <f t="shared" si="6"/>
        <v>0</v>
      </c>
      <c r="W50" s="278">
        <f t="shared" si="7"/>
        <v>0</v>
      </c>
      <c r="X50" s="279">
        <f t="shared" si="8"/>
        <v>1</v>
      </c>
      <c r="Y50" s="280">
        <f t="shared" si="9"/>
        <v>1</v>
      </c>
    </row>
    <row r="51" spans="2:25" ht="19.5" customHeight="1" thickBot="1">
      <c r="B51" s="452"/>
      <c r="C51" s="453"/>
      <c r="E51" s="310">
        <v>48</v>
      </c>
      <c r="F51" s="284"/>
      <c r="G51" s="273">
        <f t="shared" si="0"/>
        <v>0</v>
      </c>
      <c r="H51" s="285"/>
      <c r="I51" s="286"/>
      <c r="J51" s="286"/>
      <c r="K51" s="286"/>
      <c r="L51" s="286"/>
      <c r="M51" s="286"/>
      <c r="N51" s="287">
        <v>0</v>
      </c>
      <c r="Q51" s="277">
        <f t="shared" si="1"/>
        <v>0</v>
      </c>
      <c r="R51" s="278">
        <f t="shared" si="2"/>
        <v>0</v>
      </c>
      <c r="S51" s="278">
        <f t="shared" si="3"/>
        <v>0</v>
      </c>
      <c r="T51" s="278">
        <f t="shared" si="4"/>
        <v>0</v>
      </c>
      <c r="U51" s="278">
        <f t="shared" si="5"/>
        <v>0</v>
      </c>
      <c r="V51" s="278">
        <f t="shared" si="6"/>
        <v>0</v>
      </c>
      <c r="W51" s="278">
        <f t="shared" si="7"/>
        <v>0</v>
      </c>
      <c r="X51" s="279">
        <f t="shared" si="8"/>
        <v>0</v>
      </c>
      <c r="Y51" s="280">
        <f t="shared" si="9"/>
        <v>0</v>
      </c>
    </row>
    <row r="52" spans="2:25" ht="19.5" customHeight="1" thickBot="1">
      <c r="B52" s="452"/>
      <c r="C52" s="453"/>
      <c r="E52" s="310">
        <v>49</v>
      </c>
      <c r="F52" s="284"/>
      <c r="G52" s="273">
        <f t="shared" si="0"/>
        <v>0</v>
      </c>
      <c r="H52" s="285"/>
      <c r="I52" s="286"/>
      <c r="J52" s="286"/>
      <c r="K52" s="286"/>
      <c r="L52" s="286"/>
      <c r="M52" s="286"/>
      <c r="N52" s="287">
        <v>0</v>
      </c>
      <c r="Q52" s="277">
        <f t="shared" si="1"/>
        <v>0</v>
      </c>
      <c r="R52" s="278">
        <f t="shared" si="2"/>
        <v>0</v>
      </c>
      <c r="S52" s="278">
        <f t="shared" si="3"/>
        <v>0</v>
      </c>
      <c r="T52" s="278">
        <f t="shared" si="4"/>
        <v>0</v>
      </c>
      <c r="U52" s="278">
        <f t="shared" si="5"/>
        <v>0</v>
      </c>
      <c r="V52" s="278">
        <f t="shared" si="6"/>
        <v>0</v>
      </c>
      <c r="W52" s="278">
        <f t="shared" si="7"/>
        <v>0</v>
      </c>
      <c r="X52" s="279">
        <f t="shared" si="8"/>
        <v>0</v>
      </c>
      <c r="Y52" s="280">
        <f t="shared" si="9"/>
        <v>0</v>
      </c>
    </row>
    <row r="53" spans="2:25" ht="19.5" customHeight="1" thickBot="1">
      <c r="B53" s="452"/>
      <c r="C53" s="453"/>
      <c r="E53" s="310">
        <v>50</v>
      </c>
      <c r="F53" s="284"/>
      <c r="G53" s="273">
        <f t="shared" si="0"/>
        <v>0</v>
      </c>
      <c r="H53" s="285"/>
      <c r="I53" s="286"/>
      <c r="J53" s="286"/>
      <c r="K53" s="286"/>
      <c r="L53" s="286"/>
      <c r="M53" s="286"/>
      <c r="N53" s="287">
        <v>0</v>
      </c>
      <c r="Q53" s="277">
        <f t="shared" si="1"/>
        <v>0</v>
      </c>
      <c r="R53" s="278">
        <f t="shared" si="2"/>
        <v>0</v>
      </c>
      <c r="S53" s="278">
        <f t="shared" si="3"/>
        <v>0</v>
      </c>
      <c r="T53" s="278">
        <f t="shared" si="4"/>
        <v>0</v>
      </c>
      <c r="U53" s="278">
        <f t="shared" si="5"/>
        <v>0</v>
      </c>
      <c r="V53" s="278">
        <f t="shared" si="6"/>
        <v>0</v>
      </c>
      <c r="W53" s="278">
        <f t="shared" si="7"/>
        <v>0</v>
      </c>
      <c r="X53" s="279">
        <f t="shared" si="8"/>
        <v>0</v>
      </c>
      <c r="Y53" s="280">
        <f t="shared" si="9"/>
        <v>0</v>
      </c>
    </row>
    <row r="54" spans="2:25" ht="19.5" customHeight="1" thickBot="1">
      <c r="B54" s="452"/>
      <c r="C54" s="453"/>
      <c r="E54" s="310">
        <v>51</v>
      </c>
      <c r="F54" s="284"/>
      <c r="G54" s="273">
        <f t="shared" si="0"/>
        <v>0</v>
      </c>
      <c r="H54" s="285"/>
      <c r="I54" s="286"/>
      <c r="J54" s="286"/>
      <c r="K54" s="286"/>
      <c r="L54" s="286"/>
      <c r="M54" s="286"/>
      <c r="N54" s="287">
        <v>0</v>
      </c>
      <c r="Q54" s="277">
        <f t="shared" si="1"/>
        <v>0</v>
      </c>
      <c r="R54" s="278">
        <f t="shared" si="2"/>
        <v>0</v>
      </c>
      <c r="S54" s="278">
        <f t="shared" si="3"/>
        <v>0</v>
      </c>
      <c r="T54" s="278">
        <f t="shared" si="4"/>
        <v>0</v>
      </c>
      <c r="U54" s="278">
        <f t="shared" si="5"/>
        <v>0</v>
      </c>
      <c r="V54" s="278">
        <f t="shared" si="6"/>
        <v>0</v>
      </c>
      <c r="W54" s="278">
        <f t="shared" si="7"/>
        <v>0</v>
      </c>
      <c r="X54" s="279">
        <f t="shared" si="8"/>
        <v>0</v>
      </c>
      <c r="Y54" s="280">
        <f t="shared" si="9"/>
        <v>0</v>
      </c>
    </row>
    <row r="55" spans="2:25" ht="19.5" customHeight="1" thickBot="1">
      <c r="B55" s="452"/>
      <c r="C55" s="453"/>
      <c r="E55" s="310">
        <v>52</v>
      </c>
      <c r="F55" s="284"/>
      <c r="G55" s="273">
        <f t="shared" si="0"/>
        <v>0</v>
      </c>
      <c r="H55" s="285"/>
      <c r="I55" s="286"/>
      <c r="J55" s="286"/>
      <c r="K55" s="286"/>
      <c r="L55" s="286"/>
      <c r="M55" s="286"/>
      <c r="N55" s="287">
        <v>0</v>
      </c>
      <c r="Q55" s="277">
        <f t="shared" si="1"/>
        <v>0</v>
      </c>
      <c r="R55" s="278">
        <f t="shared" si="2"/>
        <v>0</v>
      </c>
      <c r="S55" s="278">
        <f t="shared" si="3"/>
        <v>0</v>
      </c>
      <c r="T55" s="278">
        <f t="shared" si="4"/>
        <v>0</v>
      </c>
      <c r="U55" s="278">
        <f t="shared" si="5"/>
        <v>0</v>
      </c>
      <c r="V55" s="278">
        <f t="shared" si="6"/>
        <v>0</v>
      </c>
      <c r="W55" s="278">
        <f t="shared" si="7"/>
        <v>0</v>
      </c>
      <c r="X55" s="279">
        <f t="shared" si="8"/>
        <v>0</v>
      </c>
      <c r="Y55" s="280">
        <f t="shared" si="9"/>
        <v>0</v>
      </c>
    </row>
    <row r="56" spans="2:25" ht="19.5" customHeight="1" thickBot="1">
      <c r="B56" s="452"/>
      <c r="C56" s="453"/>
      <c r="E56" s="310">
        <v>53</v>
      </c>
      <c r="F56" s="284"/>
      <c r="G56" s="273">
        <f t="shared" si="0"/>
        <v>0</v>
      </c>
      <c r="H56" s="285"/>
      <c r="I56" s="286"/>
      <c r="J56" s="286"/>
      <c r="K56" s="286"/>
      <c r="L56" s="286"/>
      <c r="M56" s="286"/>
      <c r="N56" s="287">
        <v>0</v>
      </c>
      <c r="Q56" s="277">
        <f t="shared" si="1"/>
        <v>0</v>
      </c>
      <c r="R56" s="278">
        <f t="shared" si="2"/>
        <v>0</v>
      </c>
      <c r="S56" s="278">
        <f t="shared" si="3"/>
        <v>0</v>
      </c>
      <c r="T56" s="278">
        <f t="shared" si="4"/>
        <v>0</v>
      </c>
      <c r="U56" s="278">
        <f t="shared" si="5"/>
        <v>0</v>
      </c>
      <c r="V56" s="278">
        <f t="shared" si="6"/>
        <v>0</v>
      </c>
      <c r="W56" s="278">
        <f t="shared" si="7"/>
        <v>0</v>
      </c>
      <c r="X56" s="279">
        <f t="shared" si="8"/>
        <v>0</v>
      </c>
      <c r="Y56" s="280">
        <f t="shared" si="9"/>
        <v>0</v>
      </c>
    </row>
    <row r="57" spans="2:25" ht="19.5" customHeight="1" thickBot="1">
      <c r="B57" s="452"/>
      <c r="C57" s="453"/>
      <c r="E57" s="310">
        <v>54</v>
      </c>
      <c r="F57" s="284"/>
      <c r="G57" s="273">
        <f t="shared" si="0"/>
        <v>0</v>
      </c>
      <c r="H57" s="285"/>
      <c r="I57" s="286"/>
      <c r="J57" s="286"/>
      <c r="K57" s="286"/>
      <c r="L57" s="286"/>
      <c r="M57" s="286"/>
      <c r="N57" s="287">
        <v>0</v>
      </c>
      <c r="Q57" s="277">
        <f t="shared" si="1"/>
        <v>0</v>
      </c>
      <c r="R57" s="278">
        <f t="shared" si="2"/>
        <v>0</v>
      </c>
      <c r="S57" s="278">
        <f t="shared" si="3"/>
        <v>0</v>
      </c>
      <c r="T57" s="278">
        <f t="shared" si="4"/>
        <v>0</v>
      </c>
      <c r="U57" s="278">
        <f t="shared" si="5"/>
        <v>0</v>
      </c>
      <c r="V57" s="278">
        <f t="shared" si="6"/>
        <v>0</v>
      </c>
      <c r="W57" s="278">
        <f t="shared" si="7"/>
        <v>0</v>
      </c>
      <c r="X57" s="279">
        <f t="shared" si="8"/>
        <v>0</v>
      </c>
      <c r="Y57" s="280">
        <f t="shared" si="9"/>
        <v>0</v>
      </c>
    </row>
    <row r="58" spans="2:25" ht="19.5" customHeight="1" thickBot="1">
      <c r="B58" s="452"/>
      <c r="C58" s="453"/>
      <c r="E58" s="310">
        <v>55</v>
      </c>
      <c r="F58" s="284"/>
      <c r="G58" s="273">
        <f t="shared" si="0"/>
        <v>0</v>
      </c>
      <c r="H58" s="285"/>
      <c r="I58" s="286"/>
      <c r="J58" s="286"/>
      <c r="K58" s="286"/>
      <c r="L58" s="286"/>
      <c r="M58" s="286"/>
      <c r="N58" s="287">
        <v>0</v>
      </c>
      <c r="Q58" s="277">
        <f t="shared" si="1"/>
        <v>0</v>
      </c>
      <c r="R58" s="278">
        <f t="shared" si="2"/>
        <v>0</v>
      </c>
      <c r="S58" s="278">
        <f t="shared" si="3"/>
        <v>0</v>
      </c>
      <c r="T58" s="278">
        <f t="shared" si="4"/>
        <v>0</v>
      </c>
      <c r="U58" s="278">
        <f t="shared" si="5"/>
        <v>0</v>
      </c>
      <c r="V58" s="278">
        <f t="shared" si="6"/>
        <v>0</v>
      </c>
      <c r="W58" s="278">
        <f t="shared" si="7"/>
        <v>0</v>
      </c>
      <c r="X58" s="279">
        <f t="shared" si="8"/>
        <v>0</v>
      </c>
      <c r="Y58" s="280">
        <f t="shared" si="9"/>
        <v>0</v>
      </c>
    </row>
    <row r="59" spans="2:25" ht="19.5" customHeight="1" thickBot="1">
      <c r="B59" s="452"/>
      <c r="C59" s="453"/>
      <c r="E59" s="310">
        <v>56</v>
      </c>
      <c r="F59" s="284"/>
      <c r="G59" s="273">
        <f t="shared" si="0"/>
        <v>0</v>
      </c>
      <c r="H59" s="285"/>
      <c r="I59" s="286"/>
      <c r="J59" s="286"/>
      <c r="K59" s="286"/>
      <c r="L59" s="286"/>
      <c r="M59" s="286"/>
      <c r="N59" s="287">
        <v>0</v>
      </c>
      <c r="Q59" s="277">
        <f t="shared" si="1"/>
        <v>0</v>
      </c>
      <c r="R59" s="278">
        <f t="shared" si="2"/>
        <v>0</v>
      </c>
      <c r="S59" s="278">
        <f t="shared" si="3"/>
        <v>0</v>
      </c>
      <c r="T59" s="278">
        <f t="shared" si="4"/>
        <v>0</v>
      </c>
      <c r="U59" s="278">
        <f t="shared" si="5"/>
        <v>0</v>
      </c>
      <c r="V59" s="278">
        <f t="shared" si="6"/>
        <v>0</v>
      </c>
      <c r="W59" s="278">
        <f t="shared" si="7"/>
        <v>0</v>
      </c>
      <c r="X59" s="279">
        <f t="shared" si="8"/>
        <v>0</v>
      </c>
      <c r="Y59" s="280">
        <f t="shared" si="9"/>
        <v>0</v>
      </c>
    </row>
    <row r="60" spans="2:25" ht="19.5" customHeight="1" thickBot="1">
      <c r="B60" s="452"/>
      <c r="C60" s="453"/>
      <c r="E60" s="310">
        <v>57</v>
      </c>
      <c r="F60" s="284"/>
      <c r="G60" s="273">
        <f t="shared" si="0"/>
        <v>0</v>
      </c>
      <c r="H60" s="285"/>
      <c r="I60" s="286"/>
      <c r="J60" s="286"/>
      <c r="K60" s="286"/>
      <c r="L60" s="286"/>
      <c r="M60" s="286"/>
      <c r="N60" s="287">
        <v>0</v>
      </c>
      <c r="Q60" s="277">
        <f t="shared" si="1"/>
        <v>0</v>
      </c>
      <c r="R60" s="278">
        <f t="shared" si="2"/>
        <v>0</v>
      </c>
      <c r="S60" s="278">
        <f t="shared" si="3"/>
        <v>0</v>
      </c>
      <c r="T60" s="278">
        <f t="shared" si="4"/>
        <v>0</v>
      </c>
      <c r="U60" s="278">
        <f t="shared" si="5"/>
        <v>0</v>
      </c>
      <c r="V60" s="278">
        <f t="shared" si="6"/>
        <v>0</v>
      </c>
      <c r="W60" s="278">
        <f t="shared" si="7"/>
        <v>0</v>
      </c>
      <c r="X60" s="279">
        <f t="shared" si="8"/>
        <v>0</v>
      </c>
      <c r="Y60" s="280">
        <f t="shared" si="9"/>
        <v>0</v>
      </c>
    </row>
    <row r="61" spans="2:25" ht="19.5" customHeight="1" thickBot="1">
      <c r="B61" s="452"/>
      <c r="C61" s="453"/>
      <c r="E61" s="310">
        <v>58</v>
      </c>
      <c r="F61" s="284"/>
      <c r="G61" s="273">
        <f t="shared" si="0"/>
        <v>0</v>
      </c>
      <c r="H61" s="311"/>
      <c r="I61" s="312"/>
      <c r="J61" s="312"/>
      <c r="K61" s="312"/>
      <c r="L61" s="312"/>
      <c r="M61" s="312"/>
      <c r="N61" s="287">
        <v>0</v>
      </c>
      <c r="Q61" s="277">
        <f t="shared" si="1"/>
        <v>0</v>
      </c>
      <c r="R61" s="278">
        <f t="shared" si="2"/>
        <v>0</v>
      </c>
      <c r="S61" s="278">
        <f t="shared" si="3"/>
        <v>0</v>
      </c>
      <c r="T61" s="278">
        <f t="shared" si="4"/>
        <v>0</v>
      </c>
      <c r="U61" s="278">
        <f t="shared" si="5"/>
        <v>0</v>
      </c>
      <c r="V61" s="278">
        <f t="shared" si="6"/>
        <v>0</v>
      </c>
      <c r="W61" s="278">
        <f t="shared" si="7"/>
        <v>0</v>
      </c>
      <c r="X61" s="279">
        <f t="shared" si="8"/>
        <v>0</v>
      </c>
      <c r="Y61" s="280">
        <f t="shared" si="9"/>
        <v>0</v>
      </c>
    </row>
    <row r="62" spans="2:25" ht="19.5" customHeight="1">
      <c r="B62" s="452"/>
      <c r="C62" s="453"/>
      <c r="E62" s="310">
        <v>59</v>
      </c>
      <c r="F62" s="284"/>
      <c r="G62" s="273">
        <f t="shared" si="0"/>
        <v>0</v>
      </c>
      <c r="H62" s="285"/>
      <c r="I62" s="286"/>
      <c r="J62" s="286"/>
      <c r="K62" s="286"/>
      <c r="L62" s="286"/>
      <c r="M62" s="286"/>
      <c r="N62" s="287">
        <v>0</v>
      </c>
      <c r="Q62" s="277">
        <f t="shared" si="1"/>
        <v>0</v>
      </c>
      <c r="R62" s="278">
        <f t="shared" si="2"/>
        <v>0</v>
      </c>
      <c r="S62" s="278">
        <f t="shared" si="3"/>
        <v>0</v>
      </c>
      <c r="T62" s="278">
        <f t="shared" si="4"/>
        <v>0</v>
      </c>
      <c r="U62" s="278">
        <f t="shared" si="5"/>
        <v>0</v>
      </c>
      <c r="V62" s="278">
        <f t="shared" si="6"/>
        <v>0</v>
      </c>
      <c r="W62" s="278">
        <f t="shared" si="7"/>
        <v>0</v>
      </c>
      <c r="X62" s="279">
        <f t="shared" si="8"/>
        <v>0</v>
      </c>
      <c r="Y62" s="280">
        <f t="shared" si="9"/>
        <v>0</v>
      </c>
    </row>
    <row r="63" spans="2:25" ht="19.5" customHeight="1">
      <c r="B63" s="452"/>
      <c r="C63" s="453"/>
      <c r="E63" s="310">
        <v>60</v>
      </c>
      <c r="F63" s="284"/>
      <c r="G63" s="313">
        <f aca="true" t="shared" si="10" ref="G63:G126">SUM(H63:N63)</f>
        <v>0</v>
      </c>
      <c r="H63" s="285"/>
      <c r="I63" s="286"/>
      <c r="J63" s="286"/>
      <c r="K63" s="286"/>
      <c r="L63" s="286"/>
      <c r="M63" s="286"/>
      <c r="N63" s="287">
        <v>0</v>
      </c>
      <c r="Q63" s="277">
        <f t="shared" si="1"/>
        <v>0</v>
      </c>
      <c r="R63" s="278">
        <f t="shared" si="2"/>
        <v>0</v>
      </c>
      <c r="S63" s="278">
        <f t="shared" si="3"/>
        <v>0</v>
      </c>
      <c r="T63" s="278">
        <f t="shared" si="4"/>
        <v>0</v>
      </c>
      <c r="U63" s="278">
        <f t="shared" si="5"/>
        <v>0</v>
      </c>
      <c r="V63" s="278">
        <f t="shared" si="6"/>
        <v>0</v>
      </c>
      <c r="W63" s="278">
        <f t="shared" si="7"/>
        <v>0</v>
      </c>
      <c r="X63" s="279">
        <f t="shared" si="8"/>
        <v>0</v>
      </c>
      <c r="Y63" s="280">
        <f t="shared" si="9"/>
        <v>0</v>
      </c>
    </row>
    <row r="64" spans="2:25" ht="12.75">
      <c r="B64" s="452"/>
      <c r="C64" s="453"/>
      <c r="E64" s="310">
        <v>61</v>
      </c>
      <c r="F64" s="314"/>
      <c r="G64" s="315">
        <f t="shared" si="10"/>
        <v>0</v>
      </c>
      <c r="H64" s="316"/>
      <c r="I64" s="317"/>
      <c r="J64" s="317"/>
      <c r="K64" s="317"/>
      <c r="L64" s="317"/>
      <c r="M64" s="317"/>
      <c r="N64" s="318"/>
      <c r="Q64" s="277">
        <f t="shared" si="1"/>
        <v>0</v>
      </c>
      <c r="R64" s="278">
        <f t="shared" si="2"/>
        <v>0</v>
      </c>
      <c r="S64" s="278">
        <f t="shared" si="3"/>
        <v>0</v>
      </c>
      <c r="T64" s="278">
        <f t="shared" si="4"/>
        <v>0</v>
      </c>
      <c r="U64" s="278">
        <f t="shared" si="5"/>
        <v>0</v>
      </c>
      <c r="V64" s="278">
        <f t="shared" si="6"/>
        <v>0</v>
      </c>
      <c r="W64" s="278">
        <f t="shared" si="7"/>
        <v>0</v>
      </c>
      <c r="X64" s="279">
        <f t="shared" si="8"/>
        <v>0</v>
      </c>
      <c r="Y64" s="280">
        <f t="shared" si="9"/>
        <v>0</v>
      </c>
    </row>
    <row r="65" spans="2:25" ht="12.75">
      <c r="B65" s="452"/>
      <c r="C65" s="453"/>
      <c r="E65" s="319">
        <v>62</v>
      </c>
      <c r="F65" s="314"/>
      <c r="G65" s="315">
        <f t="shared" si="10"/>
        <v>0</v>
      </c>
      <c r="H65" s="320"/>
      <c r="I65" s="321"/>
      <c r="J65" s="321"/>
      <c r="K65" s="321"/>
      <c r="L65" s="321"/>
      <c r="M65" s="321"/>
      <c r="N65" s="322"/>
      <c r="Q65" s="277">
        <f t="shared" si="1"/>
        <v>0</v>
      </c>
      <c r="R65" s="278">
        <f t="shared" si="2"/>
        <v>0</v>
      </c>
      <c r="S65" s="278">
        <f t="shared" si="3"/>
        <v>0</v>
      </c>
      <c r="T65" s="278">
        <f t="shared" si="4"/>
        <v>0</v>
      </c>
      <c r="U65" s="278">
        <f t="shared" si="5"/>
        <v>0</v>
      </c>
      <c r="V65" s="278">
        <f t="shared" si="6"/>
        <v>0</v>
      </c>
      <c r="W65" s="278">
        <f t="shared" si="7"/>
        <v>0</v>
      </c>
      <c r="X65" s="279">
        <f t="shared" si="8"/>
        <v>0</v>
      </c>
      <c r="Y65" s="280">
        <f t="shared" si="9"/>
        <v>0</v>
      </c>
    </row>
    <row r="66" spans="2:25" ht="12.75">
      <c r="B66" s="452"/>
      <c r="C66" s="453"/>
      <c r="E66" s="310">
        <v>63</v>
      </c>
      <c r="F66" s="314"/>
      <c r="G66" s="315">
        <f t="shared" si="10"/>
        <v>0</v>
      </c>
      <c r="H66" s="316"/>
      <c r="I66" s="317"/>
      <c r="J66" s="317"/>
      <c r="K66" s="317"/>
      <c r="L66" s="317"/>
      <c r="M66" s="317"/>
      <c r="N66" s="318"/>
      <c r="Q66" s="277">
        <f t="shared" si="1"/>
        <v>0</v>
      </c>
      <c r="R66" s="278">
        <f t="shared" si="2"/>
        <v>0</v>
      </c>
      <c r="S66" s="278">
        <f t="shared" si="3"/>
        <v>0</v>
      </c>
      <c r="T66" s="278">
        <f t="shared" si="4"/>
        <v>0</v>
      </c>
      <c r="U66" s="278">
        <f t="shared" si="5"/>
        <v>0</v>
      </c>
      <c r="V66" s="278">
        <f t="shared" si="6"/>
        <v>0</v>
      </c>
      <c r="W66" s="278">
        <f t="shared" si="7"/>
        <v>0</v>
      </c>
      <c r="X66" s="279">
        <f t="shared" si="8"/>
        <v>0</v>
      </c>
      <c r="Y66" s="280">
        <f t="shared" si="9"/>
        <v>0</v>
      </c>
    </row>
    <row r="67" spans="2:25" ht="12.75">
      <c r="B67" s="452"/>
      <c r="C67" s="453"/>
      <c r="E67" s="310">
        <v>64</v>
      </c>
      <c r="F67" s="314"/>
      <c r="G67" s="315">
        <f t="shared" si="10"/>
        <v>0</v>
      </c>
      <c r="H67" s="316"/>
      <c r="I67" s="317"/>
      <c r="J67" s="317"/>
      <c r="K67" s="317"/>
      <c r="L67" s="317"/>
      <c r="M67" s="317"/>
      <c r="N67" s="318"/>
      <c r="Q67" s="277">
        <f t="shared" si="1"/>
        <v>0</v>
      </c>
      <c r="R67" s="278">
        <f t="shared" si="2"/>
        <v>0</v>
      </c>
      <c r="S67" s="278">
        <f t="shared" si="3"/>
        <v>0</v>
      </c>
      <c r="T67" s="278">
        <f t="shared" si="4"/>
        <v>0</v>
      </c>
      <c r="U67" s="278">
        <f t="shared" si="5"/>
        <v>0</v>
      </c>
      <c r="V67" s="278">
        <f t="shared" si="6"/>
        <v>0</v>
      </c>
      <c r="W67" s="278">
        <f t="shared" si="7"/>
        <v>0</v>
      </c>
      <c r="X67" s="279">
        <f t="shared" si="8"/>
        <v>0</v>
      </c>
      <c r="Y67" s="280">
        <f t="shared" si="9"/>
        <v>0</v>
      </c>
    </row>
    <row r="68" spans="2:25" ht="12.75">
      <c r="B68" s="452"/>
      <c r="C68" s="453"/>
      <c r="E68" s="310">
        <v>65</v>
      </c>
      <c r="F68" s="314"/>
      <c r="G68" s="315">
        <f t="shared" si="10"/>
        <v>0</v>
      </c>
      <c r="H68" s="316"/>
      <c r="I68" s="317"/>
      <c r="J68" s="317"/>
      <c r="K68" s="317"/>
      <c r="L68" s="317"/>
      <c r="M68" s="317"/>
      <c r="N68" s="318"/>
      <c r="Q68" s="277">
        <f aca="true" t="shared" si="11" ref="Q68:Q131">COUNTIF($H68:$N68,100)</f>
        <v>0</v>
      </c>
      <c r="R68" s="278">
        <f aca="true" t="shared" si="12" ref="R68:R131">COUNTIF($H68:$N68,85)</f>
        <v>0</v>
      </c>
      <c r="S68" s="278">
        <f aca="true" t="shared" si="13" ref="S68:S131">COUNTIF($H68:$N68,72)</f>
        <v>0</v>
      </c>
      <c r="T68" s="278">
        <f aca="true" t="shared" si="14" ref="T68:T131">COUNTIF($H68:$N68,61)</f>
        <v>0</v>
      </c>
      <c r="U68" s="278">
        <f aca="true" t="shared" si="15" ref="U68:U131">COUNTIF($H68:$N68,50)</f>
        <v>0</v>
      </c>
      <c r="V68" s="278">
        <f aca="true" t="shared" si="16" ref="V68:V131">COUNTIF($H68:$N68,39)</f>
        <v>0</v>
      </c>
      <c r="W68" s="278">
        <f aca="true" t="shared" si="17" ref="W68:W131">COUNTIF($H68:$N68,25)</f>
        <v>0</v>
      </c>
      <c r="X68" s="279">
        <f aca="true" t="shared" si="18" ref="X68:X131">COUNTIF($H68:$N68,20)</f>
        <v>0</v>
      </c>
      <c r="Y68" s="280">
        <f t="shared" si="9"/>
        <v>0</v>
      </c>
    </row>
    <row r="69" spans="2:25" ht="12.75">
      <c r="B69" s="452"/>
      <c r="C69" s="453"/>
      <c r="E69" s="310">
        <v>66</v>
      </c>
      <c r="F69" s="314"/>
      <c r="G69" s="315">
        <f t="shared" si="10"/>
        <v>0</v>
      </c>
      <c r="H69" s="316"/>
      <c r="I69" s="317"/>
      <c r="J69" s="317"/>
      <c r="K69" s="317"/>
      <c r="L69" s="317"/>
      <c r="M69" s="317"/>
      <c r="N69" s="323"/>
      <c r="Q69" s="277">
        <f t="shared" si="11"/>
        <v>0</v>
      </c>
      <c r="R69" s="278">
        <f t="shared" si="12"/>
        <v>0</v>
      </c>
      <c r="S69" s="278">
        <f t="shared" si="13"/>
        <v>0</v>
      </c>
      <c r="T69" s="278">
        <f t="shared" si="14"/>
        <v>0</v>
      </c>
      <c r="U69" s="278">
        <f t="shared" si="15"/>
        <v>0</v>
      </c>
      <c r="V69" s="278">
        <f t="shared" si="16"/>
        <v>0</v>
      </c>
      <c r="W69" s="278">
        <f t="shared" si="17"/>
        <v>0</v>
      </c>
      <c r="X69" s="279">
        <f t="shared" si="18"/>
        <v>0</v>
      </c>
      <c r="Y69" s="280">
        <f aca="true" t="shared" si="19" ref="Y69:Y90">COUNTIF($H69:$M69,"&gt;0")</f>
        <v>0</v>
      </c>
    </row>
    <row r="70" spans="2:25" ht="12.75">
      <c r="B70" s="452"/>
      <c r="C70" s="453"/>
      <c r="E70" s="310">
        <v>67</v>
      </c>
      <c r="F70" s="314"/>
      <c r="G70" s="315">
        <f t="shared" si="10"/>
        <v>0</v>
      </c>
      <c r="H70" s="316"/>
      <c r="I70" s="317"/>
      <c r="J70" s="317"/>
      <c r="K70" s="317"/>
      <c r="L70" s="317"/>
      <c r="M70" s="317"/>
      <c r="N70" s="318"/>
      <c r="Q70" s="277">
        <f t="shared" si="11"/>
        <v>0</v>
      </c>
      <c r="R70" s="278">
        <f t="shared" si="12"/>
        <v>0</v>
      </c>
      <c r="S70" s="278">
        <f t="shared" si="13"/>
        <v>0</v>
      </c>
      <c r="T70" s="278">
        <f t="shared" si="14"/>
        <v>0</v>
      </c>
      <c r="U70" s="278">
        <f t="shared" si="15"/>
        <v>0</v>
      </c>
      <c r="V70" s="278">
        <f t="shared" si="16"/>
        <v>0</v>
      </c>
      <c r="W70" s="278">
        <f t="shared" si="17"/>
        <v>0</v>
      </c>
      <c r="X70" s="279">
        <f t="shared" si="18"/>
        <v>0</v>
      </c>
      <c r="Y70" s="280">
        <f t="shared" si="19"/>
        <v>0</v>
      </c>
    </row>
    <row r="71" spans="2:25" ht="12.75">
      <c r="B71" s="452"/>
      <c r="C71" s="453"/>
      <c r="E71" s="310">
        <v>68</v>
      </c>
      <c r="F71" s="314"/>
      <c r="G71" s="315">
        <f t="shared" si="10"/>
        <v>0</v>
      </c>
      <c r="H71" s="316"/>
      <c r="I71" s="317"/>
      <c r="J71" s="317"/>
      <c r="K71" s="317"/>
      <c r="L71" s="317"/>
      <c r="M71" s="317"/>
      <c r="N71" s="318"/>
      <c r="Q71" s="277">
        <f t="shared" si="11"/>
        <v>0</v>
      </c>
      <c r="R71" s="278">
        <f t="shared" si="12"/>
        <v>0</v>
      </c>
      <c r="S71" s="278">
        <f t="shared" si="13"/>
        <v>0</v>
      </c>
      <c r="T71" s="278">
        <f t="shared" si="14"/>
        <v>0</v>
      </c>
      <c r="U71" s="278">
        <f t="shared" si="15"/>
        <v>0</v>
      </c>
      <c r="V71" s="278">
        <f t="shared" si="16"/>
        <v>0</v>
      </c>
      <c r="W71" s="278">
        <f t="shared" si="17"/>
        <v>0</v>
      </c>
      <c r="X71" s="279">
        <f t="shared" si="18"/>
        <v>0</v>
      </c>
      <c r="Y71" s="280">
        <f t="shared" si="19"/>
        <v>0</v>
      </c>
    </row>
    <row r="72" spans="2:25" ht="12.75">
      <c r="B72" s="452"/>
      <c r="C72" s="453"/>
      <c r="E72" s="310">
        <v>69</v>
      </c>
      <c r="F72" s="314"/>
      <c r="G72" s="315">
        <f t="shared" si="10"/>
        <v>0</v>
      </c>
      <c r="H72" s="316"/>
      <c r="I72" s="317"/>
      <c r="J72" s="317"/>
      <c r="K72" s="317"/>
      <c r="L72" s="317"/>
      <c r="M72" s="317"/>
      <c r="N72" s="318"/>
      <c r="Q72" s="277">
        <f t="shared" si="11"/>
        <v>0</v>
      </c>
      <c r="R72" s="278">
        <f t="shared" si="12"/>
        <v>0</v>
      </c>
      <c r="S72" s="278">
        <f t="shared" si="13"/>
        <v>0</v>
      </c>
      <c r="T72" s="278">
        <f t="shared" si="14"/>
        <v>0</v>
      </c>
      <c r="U72" s="278">
        <f t="shared" si="15"/>
        <v>0</v>
      </c>
      <c r="V72" s="278">
        <f t="shared" si="16"/>
        <v>0</v>
      </c>
      <c r="W72" s="278">
        <f t="shared" si="17"/>
        <v>0</v>
      </c>
      <c r="X72" s="279">
        <f t="shared" si="18"/>
        <v>0</v>
      </c>
      <c r="Y72" s="280">
        <f t="shared" si="19"/>
        <v>0</v>
      </c>
    </row>
    <row r="73" spans="2:25" ht="12.75">
      <c r="B73" s="452"/>
      <c r="C73" s="453"/>
      <c r="E73" s="310">
        <v>70</v>
      </c>
      <c r="F73" s="314"/>
      <c r="G73" s="315">
        <f t="shared" si="10"/>
        <v>0</v>
      </c>
      <c r="H73" s="316"/>
      <c r="I73" s="317"/>
      <c r="J73" s="317"/>
      <c r="K73" s="317"/>
      <c r="L73" s="317"/>
      <c r="M73" s="317"/>
      <c r="N73" s="318"/>
      <c r="Q73" s="277">
        <f t="shared" si="11"/>
        <v>0</v>
      </c>
      <c r="R73" s="278">
        <f t="shared" si="12"/>
        <v>0</v>
      </c>
      <c r="S73" s="278">
        <f t="shared" si="13"/>
        <v>0</v>
      </c>
      <c r="T73" s="278">
        <f t="shared" si="14"/>
        <v>0</v>
      </c>
      <c r="U73" s="278">
        <f t="shared" si="15"/>
        <v>0</v>
      </c>
      <c r="V73" s="278">
        <f t="shared" si="16"/>
        <v>0</v>
      </c>
      <c r="W73" s="278">
        <f t="shared" si="17"/>
        <v>0</v>
      </c>
      <c r="X73" s="279">
        <f t="shared" si="18"/>
        <v>0</v>
      </c>
      <c r="Y73" s="280">
        <f t="shared" si="19"/>
        <v>0</v>
      </c>
    </row>
    <row r="74" spans="2:25" ht="12.75">
      <c r="B74" s="452"/>
      <c r="C74" s="453"/>
      <c r="E74" s="310">
        <v>71</v>
      </c>
      <c r="F74" s="314"/>
      <c r="G74" s="315">
        <f t="shared" si="10"/>
        <v>0</v>
      </c>
      <c r="H74" s="316"/>
      <c r="I74" s="317"/>
      <c r="J74" s="317"/>
      <c r="K74" s="317"/>
      <c r="L74" s="317"/>
      <c r="M74" s="317"/>
      <c r="N74" s="318"/>
      <c r="Q74" s="277">
        <f t="shared" si="11"/>
        <v>0</v>
      </c>
      <c r="R74" s="278">
        <f t="shared" si="12"/>
        <v>0</v>
      </c>
      <c r="S74" s="278">
        <f t="shared" si="13"/>
        <v>0</v>
      </c>
      <c r="T74" s="278">
        <f t="shared" si="14"/>
        <v>0</v>
      </c>
      <c r="U74" s="278">
        <f t="shared" si="15"/>
        <v>0</v>
      </c>
      <c r="V74" s="278">
        <f t="shared" si="16"/>
        <v>0</v>
      </c>
      <c r="W74" s="278">
        <f t="shared" si="17"/>
        <v>0</v>
      </c>
      <c r="X74" s="279">
        <f t="shared" si="18"/>
        <v>0</v>
      </c>
      <c r="Y74" s="280">
        <f t="shared" si="19"/>
        <v>0</v>
      </c>
    </row>
    <row r="75" spans="2:25" ht="12.75">
      <c r="B75" s="452"/>
      <c r="C75" s="453"/>
      <c r="E75" s="310">
        <v>72</v>
      </c>
      <c r="F75" s="314"/>
      <c r="G75" s="315">
        <f t="shared" si="10"/>
        <v>0</v>
      </c>
      <c r="H75" s="324"/>
      <c r="I75" s="325"/>
      <c r="J75" s="325"/>
      <c r="K75" s="325"/>
      <c r="L75" s="325"/>
      <c r="M75" s="325"/>
      <c r="N75" s="323"/>
      <c r="Q75" s="277">
        <f t="shared" si="11"/>
        <v>0</v>
      </c>
      <c r="R75" s="278">
        <f t="shared" si="12"/>
        <v>0</v>
      </c>
      <c r="S75" s="278">
        <f t="shared" si="13"/>
        <v>0</v>
      </c>
      <c r="T75" s="278">
        <f t="shared" si="14"/>
        <v>0</v>
      </c>
      <c r="U75" s="278">
        <f t="shared" si="15"/>
        <v>0</v>
      </c>
      <c r="V75" s="278">
        <f t="shared" si="16"/>
        <v>0</v>
      </c>
      <c r="W75" s="278">
        <f t="shared" si="17"/>
        <v>0</v>
      </c>
      <c r="X75" s="279">
        <f t="shared" si="18"/>
        <v>0</v>
      </c>
      <c r="Y75" s="280">
        <f t="shared" si="19"/>
        <v>0</v>
      </c>
    </row>
    <row r="76" spans="2:25" ht="12.75">
      <c r="B76" s="452"/>
      <c r="C76" s="453"/>
      <c r="E76" s="310">
        <v>73</v>
      </c>
      <c r="F76" s="314"/>
      <c r="G76" s="315">
        <f t="shared" si="10"/>
        <v>0</v>
      </c>
      <c r="H76" s="316"/>
      <c r="I76" s="317"/>
      <c r="J76" s="317"/>
      <c r="K76" s="317"/>
      <c r="L76" s="317"/>
      <c r="M76" s="317"/>
      <c r="N76" s="318"/>
      <c r="Q76" s="277">
        <f t="shared" si="11"/>
        <v>0</v>
      </c>
      <c r="R76" s="278">
        <f t="shared" si="12"/>
        <v>0</v>
      </c>
      <c r="S76" s="278">
        <f t="shared" si="13"/>
        <v>0</v>
      </c>
      <c r="T76" s="278">
        <f t="shared" si="14"/>
        <v>0</v>
      </c>
      <c r="U76" s="278">
        <f t="shared" si="15"/>
        <v>0</v>
      </c>
      <c r="V76" s="278">
        <f t="shared" si="16"/>
        <v>0</v>
      </c>
      <c r="W76" s="278">
        <f t="shared" si="17"/>
        <v>0</v>
      </c>
      <c r="X76" s="279">
        <f t="shared" si="18"/>
        <v>0</v>
      </c>
      <c r="Y76" s="280">
        <f t="shared" si="19"/>
        <v>0</v>
      </c>
    </row>
    <row r="77" spans="2:25" ht="12.75">
      <c r="B77" s="452"/>
      <c r="C77" s="453"/>
      <c r="E77" s="310">
        <v>74</v>
      </c>
      <c r="F77" s="314"/>
      <c r="G77" s="315">
        <f t="shared" si="10"/>
        <v>0</v>
      </c>
      <c r="H77" s="316"/>
      <c r="I77" s="317"/>
      <c r="J77" s="317"/>
      <c r="K77" s="317"/>
      <c r="L77" s="317"/>
      <c r="M77" s="317"/>
      <c r="N77" s="318"/>
      <c r="Q77" s="277">
        <f t="shared" si="11"/>
        <v>0</v>
      </c>
      <c r="R77" s="278">
        <f t="shared" si="12"/>
        <v>0</v>
      </c>
      <c r="S77" s="278">
        <f t="shared" si="13"/>
        <v>0</v>
      </c>
      <c r="T77" s="278">
        <f t="shared" si="14"/>
        <v>0</v>
      </c>
      <c r="U77" s="278">
        <f t="shared" si="15"/>
        <v>0</v>
      </c>
      <c r="V77" s="278">
        <f t="shared" si="16"/>
        <v>0</v>
      </c>
      <c r="W77" s="278">
        <f t="shared" si="17"/>
        <v>0</v>
      </c>
      <c r="X77" s="279">
        <f t="shared" si="18"/>
        <v>0</v>
      </c>
      <c r="Y77" s="280">
        <f t="shared" si="19"/>
        <v>0</v>
      </c>
    </row>
    <row r="78" spans="2:25" ht="12.75">
      <c r="B78" s="452"/>
      <c r="C78" s="453"/>
      <c r="E78" s="310">
        <v>75</v>
      </c>
      <c r="F78" s="314"/>
      <c r="G78" s="315">
        <f t="shared" si="10"/>
        <v>0</v>
      </c>
      <c r="H78" s="316"/>
      <c r="I78" s="317"/>
      <c r="J78" s="317"/>
      <c r="K78" s="317"/>
      <c r="L78" s="317"/>
      <c r="M78" s="317"/>
      <c r="N78" s="318"/>
      <c r="Q78" s="277">
        <f t="shared" si="11"/>
        <v>0</v>
      </c>
      <c r="R78" s="278">
        <f t="shared" si="12"/>
        <v>0</v>
      </c>
      <c r="S78" s="278">
        <f t="shared" si="13"/>
        <v>0</v>
      </c>
      <c r="T78" s="278">
        <f t="shared" si="14"/>
        <v>0</v>
      </c>
      <c r="U78" s="278">
        <f t="shared" si="15"/>
        <v>0</v>
      </c>
      <c r="V78" s="278">
        <f t="shared" si="16"/>
        <v>0</v>
      </c>
      <c r="W78" s="278">
        <f t="shared" si="17"/>
        <v>0</v>
      </c>
      <c r="X78" s="279">
        <f t="shared" si="18"/>
        <v>0</v>
      </c>
      <c r="Y78" s="280">
        <f t="shared" si="19"/>
        <v>0</v>
      </c>
    </row>
    <row r="79" spans="2:25" ht="12.75">
      <c r="B79" s="452"/>
      <c r="C79" s="453"/>
      <c r="E79" s="310">
        <v>76</v>
      </c>
      <c r="F79" s="314"/>
      <c r="G79" s="315">
        <f t="shared" si="10"/>
        <v>0</v>
      </c>
      <c r="H79" s="316"/>
      <c r="I79" s="317"/>
      <c r="J79" s="317"/>
      <c r="K79" s="317"/>
      <c r="L79" s="317"/>
      <c r="M79" s="317"/>
      <c r="N79" s="318"/>
      <c r="Q79" s="277">
        <f t="shared" si="11"/>
        <v>0</v>
      </c>
      <c r="R79" s="278">
        <f t="shared" si="12"/>
        <v>0</v>
      </c>
      <c r="S79" s="278">
        <f t="shared" si="13"/>
        <v>0</v>
      </c>
      <c r="T79" s="278">
        <f t="shared" si="14"/>
        <v>0</v>
      </c>
      <c r="U79" s="278">
        <f t="shared" si="15"/>
        <v>0</v>
      </c>
      <c r="V79" s="278">
        <f t="shared" si="16"/>
        <v>0</v>
      </c>
      <c r="W79" s="278">
        <f t="shared" si="17"/>
        <v>0</v>
      </c>
      <c r="X79" s="279">
        <f t="shared" si="18"/>
        <v>0</v>
      </c>
      <c r="Y79" s="280">
        <f t="shared" si="19"/>
        <v>0</v>
      </c>
    </row>
    <row r="80" spans="2:25" ht="12.75">
      <c r="B80" s="452"/>
      <c r="C80" s="453"/>
      <c r="E80" s="310">
        <v>77</v>
      </c>
      <c r="F80" s="314"/>
      <c r="G80" s="315">
        <f t="shared" si="10"/>
        <v>0</v>
      </c>
      <c r="H80" s="316"/>
      <c r="I80" s="317"/>
      <c r="J80" s="317"/>
      <c r="K80" s="317"/>
      <c r="L80" s="317"/>
      <c r="M80" s="317"/>
      <c r="N80" s="318"/>
      <c r="Q80" s="277">
        <f t="shared" si="11"/>
        <v>0</v>
      </c>
      <c r="R80" s="278">
        <f t="shared" si="12"/>
        <v>0</v>
      </c>
      <c r="S80" s="278">
        <f t="shared" si="13"/>
        <v>0</v>
      </c>
      <c r="T80" s="278">
        <f t="shared" si="14"/>
        <v>0</v>
      </c>
      <c r="U80" s="278">
        <f t="shared" si="15"/>
        <v>0</v>
      </c>
      <c r="V80" s="278">
        <f t="shared" si="16"/>
        <v>0</v>
      </c>
      <c r="W80" s="278">
        <f t="shared" si="17"/>
        <v>0</v>
      </c>
      <c r="X80" s="279">
        <f t="shared" si="18"/>
        <v>0</v>
      </c>
      <c r="Y80" s="280">
        <f t="shared" si="19"/>
        <v>0</v>
      </c>
    </row>
    <row r="81" spans="2:25" ht="12.75">
      <c r="B81" s="452"/>
      <c r="C81" s="453"/>
      <c r="E81" s="310">
        <v>78</v>
      </c>
      <c r="F81" s="314"/>
      <c r="G81" s="315">
        <f t="shared" si="10"/>
        <v>0</v>
      </c>
      <c r="H81" s="316"/>
      <c r="I81" s="317"/>
      <c r="J81" s="317"/>
      <c r="K81" s="317"/>
      <c r="L81" s="317"/>
      <c r="M81" s="317"/>
      <c r="N81" s="318"/>
      <c r="Q81" s="277">
        <f t="shared" si="11"/>
        <v>0</v>
      </c>
      <c r="R81" s="278">
        <f t="shared" si="12"/>
        <v>0</v>
      </c>
      <c r="S81" s="278">
        <f t="shared" si="13"/>
        <v>0</v>
      </c>
      <c r="T81" s="278">
        <f t="shared" si="14"/>
        <v>0</v>
      </c>
      <c r="U81" s="278">
        <f t="shared" si="15"/>
        <v>0</v>
      </c>
      <c r="V81" s="278">
        <f t="shared" si="16"/>
        <v>0</v>
      </c>
      <c r="W81" s="278">
        <f t="shared" si="17"/>
        <v>0</v>
      </c>
      <c r="X81" s="279">
        <f t="shared" si="18"/>
        <v>0</v>
      </c>
      <c r="Y81" s="280">
        <f t="shared" si="19"/>
        <v>0</v>
      </c>
    </row>
    <row r="82" spans="2:25" ht="12.75">
      <c r="B82" s="452"/>
      <c r="C82" s="453"/>
      <c r="E82" s="310">
        <v>79</v>
      </c>
      <c r="F82" s="314"/>
      <c r="G82" s="315">
        <f t="shared" si="10"/>
        <v>0</v>
      </c>
      <c r="H82" s="316"/>
      <c r="I82" s="317"/>
      <c r="J82" s="317"/>
      <c r="K82" s="317"/>
      <c r="L82" s="317"/>
      <c r="M82" s="317"/>
      <c r="N82" s="318"/>
      <c r="Q82" s="277">
        <f t="shared" si="11"/>
        <v>0</v>
      </c>
      <c r="R82" s="278">
        <f t="shared" si="12"/>
        <v>0</v>
      </c>
      <c r="S82" s="278">
        <f t="shared" si="13"/>
        <v>0</v>
      </c>
      <c r="T82" s="278">
        <f t="shared" si="14"/>
        <v>0</v>
      </c>
      <c r="U82" s="278">
        <f t="shared" si="15"/>
        <v>0</v>
      </c>
      <c r="V82" s="278">
        <f t="shared" si="16"/>
        <v>0</v>
      </c>
      <c r="W82" s="278">
        <f t="shared" si="17"/>
        <v>0</v>
      </c>
      <c r="X82" s="279">
        <f t="shared" si="18"/>
        <v>0</v>
      </c>
      <c r="Y82" s="280">
        <f t="shared" si="19"/>
        <v>0</v>
      </c>
    </row>
    <row r="83" spans="2:25" ht="12.75">
      <c r="B83" s="452"/>
      <c r="C83" s="453"/>
      <c r="E83" s="310">
        <v>80</v>
      </c>
      <c r="F83" s="314"/>
      <c r="G83" s="315">
        <f t="shared" si="10"/>
        <v>0</v>
      </c>
      <c r="H83" s="316"/>
      <c r="I83" s="317"/>
      <c r="J83" s="317"/>
      <c r="K83" s="317"/>
      <c r="L83" s="317"/>
      <c r="M83" s="317"/>
      <c r="N83" s="318"/>
      <c r="Q83" s="277">
        <f t="shared" si="11"/>
        <v>0</v>
      </c>
      <c r="R83" s="278">
        <f t="shared" si="12"/>
        <v>0</v>
      </c>
      <c r="S83" s="278">
        <f t="shared" si="13"/>
        <v>0</v>
      </c>
      <c r="T83" s="278">
        <f t="shared" si="14"/>
        <v>0</v>
      </c>
      <c r="U83" s="278">
        <f t="shared" si="15"/>
        <v>0</v>
      </c>
      <c r="V83" s="278">
        <f t="shared" si="16"/>
        <v>0</v>
      </c>
      <c r="W83" s="278">
        <f t="shared" si="17"/>
        <v>0</v>
      </c>
      <c r="X83" s="279">
        <f t="shared" si="18"/>
        <v>0</v>
      </c>
      <c r="Y83" s="280">
        <f t="shared" si="19"/>
        <v>0</v>
      </c>
    </row>
    <row r="84" spans="2:25" ht="12.75">
      <c r="B84" s="452"/>
      <c r="C84" s="453"/>
      <c r="E84" s="310">
        <v>81</v>
      </c>
      <c r="F84" s="314"/>
      <c r="G84" s="315">
        <f t="shared" si="10"/>
        <v>0</v>
      </c>
      <c r="H84" s="316"/>
      <c r="I84" s="317"/>
      <c r="J84" s="317"/>
      <c r="K84" s="317"/>
      <c r="L84" s="317"/>
      <c r="M84" s="317"/>
      <c r="N84" s="318"/>
      <c r="Q84" s="277">
        <f t="shared" si="11"/>
        <v>0</v>
      </c>
      <c r="R84" s="278">
        <f t="shared" si="12"/>
        <v>0</v>
      </c>
      <c r="S84" s="278">
        <f t="shared" si="13"/>
        <v>0</v>
      </c>
      <c r="T84" s="278">
        <f t="shared" si="14"/>
        <v>0</v>
      </c>
      <c r="U84" s="278">
        <f t="shared" si="15"/>
        <v>0</v>
      </c>
      <c r="V84" s="278">
        <f t="shared" si="16"/>
        <v>0</v>
      </c>
      <c r="W84" s="278">
        <f t="shared" si="17"/>
        <v>0</v>
      </c>
      <c r="X84" s="279">
        <f t="shared" si="18"/>
        <v>0</v>
      </c>
      <c r="Y84" s="280">
        <f t="shared" si="19"/>
        <v>0</v>
      </c>
    </row>
    <row r="85" spans="2:25" ht="12.75">
      <c r="B85" s="452"/>
      <c r="C85" s="453"/>
      <c r="E85" s="310">
        <v>82</v>
      </c>
      <c r="F85" s="314"/>
      <c r="G85" s="315">
        <f t="shared" si="10"/>
        <v>0</v>
      </c>
      <c r="H85" s="316"/>
      <c r="I85" s="317"/>
      <c r="J85" s="317"/>
      <c r="K85" s="317"/>
      <c r="L85" s="317"/>
      <c r="M85" s="317"/>
      <c r="N85" s="318"/>
      <c r="Q85" s="277">
        <f t="shared" si="11"/>
        <v>0</v>
      </c>
      <c r="R85" s="278">
        <f t="shared" si="12"/>
        <v>0</v>
      </c>
      <c r="S85" s="278">
        <f t="shared" si="13"/>
        <v>0</v>
      </c>
      <c r="T85" s="278">
        <f t="shared" si="14"/>
        <v>0</v>
      </c>
      <c r="U85" s="278">
        <f t="shared" si="15"/>
        <v>0</v>
      </c>
      <c r="V85" s="278">
        <f t="shared" si="16"/>
        <v>0</v>
      </c>
      <c r="W85" s="278">
        <f t="shared" si="17"/>
        <v>0</v>
      </c>
      <c r="X85" s="279">
        <f t="shared" si="18"/>
        <v>0</v>
      </c>
      <c r="Y85" s="280">
        <f t="shared" si="19"/>
        <v>0</v>
      </c>
    </row>
    <row r="86" spans="2:25" ht="12.75">
      <c r="B86" s="452"/>
      <c r="C86" s="453"/>
      <c r="E86" s="310">
        <v>83</v>
      </c>
      <c r="F86" s="314"/>
      <c r="G86" s="315">
        <f t="shared" si="10"/>
        <v>0</v>
      </c>
      <c r="H86" s="316"/>
      <c r="I86" s="317"/>
      <c r="J86" s="317"/>
      <c r="K86" s="317"/>
      <c r="L86" s="317"/>
      <c r="M86" s="317"/>
      <c r="N86" s="318"/>
      <c r="Q86" s="277">
        <f t="shared" si="11"/>
        <v>0</v>
      </c>
      <c r="R86" s="278">
        <f t="shared" si="12"/>
        <v>0</v>
      </c>
      <c r="S86" s="278">
        <f t="shared" si="13"/>
        <v>0</v>
      </c>
      <c r="T86" s="278">
        <f t="shared" si="14"/>
        <v>0</v>
      </c>
      <c r="U86" s="278">
        <f t="shared" si="15"/>
        <v>0</v>
      </c>
      <c r="V86" s="278">
        <f t="shared" si="16"/>
        <v>0</v>
      </c>
      <c r="W86" s="278">
        <f t="shared" si="17"/>
        <v>0</v>
      </c>
      <c r="X86" s="279">
        <f t="shared" si="18"/>
        <v>0</v>
      </c>
      <c r="Y86" s="280">
        <f t="shared" si="19"/>
        <v>0</v>
      </c>
    </row>
    <row r="87" spans="2:25" ht="12.75">
      <c r="B87" s="452"/>
      <c r="C87" s="453"/>
      <c r="E87" s="310">
        <v>84</v>
      </c>
      <c r="F87" s="314"/>
      <c r="G87" s="315">
        <f t="shared" si="10"/>
        <v>0</v>
      </c>
      <c r="H87" s="316"/>
      <c r="I87" s="317"/>
      <c r="J87" s="317"/>
      <c r="K87" s="317"/>
      <c r="L87" s="317"/>
      <c r="M87" s="317"/>
      <c r="N87" s="318"/>
      <c r="Q87" s="277">
        <f t="shared" si="11"/>
        <v>0</v>
      </c>
      <c r="R87" s="278">
        <f t="shared" si="12"/>
        <v>0</v>
      </c>
      <c r="S87" s="278">
        <f t="shared" si="13"/>
        <v>0</v>
      </c>
      <c r="T87" s="278">
        <f t="shared" si="14"/>
        <v>0</v>
      </c>
      <c r="U87" s="278">
        <f t="shared" si="15"/>
        <v>0</v>
      </c>
      <c r="V87" s="278">
        <f t="shared" si="16"/>
        <v>0</v>
      </c>
      <c r="W87" s="278">
        <f t="shared" si="17"/>
        <v>0</v>
      </c>
      <c r="X87" s="279">
        <f t="shared" si="18"/>
        <v>0</v>
      </c>
      <c r="Y87" s="280">
        <f t="shared" si="19"/>
        <v>0</v>
      </c>
    </row>
    <row r="88" spans="2:25" ht="12.75">
      <c r="B88" s="452"/>
      <c r="C88" s="453"/>
      <c r="E88" s="310">
        <v>85</v>
      </c>
      <c r="F88" s="314"/>
      <c r="G88" s="315">
        <f t="shared" si="10"/>
        <v>0</v>
      </c>
      <c r="H88" s="316"/>
      <c r="I88" s="317"/>
      <c r="J88" s="317"/>
      <c r="K88" s="317"/>
      <c r="L88" s="317"/>
      <c r="M88" s="317"/>
      <c r="N88" s="318"/>
      <c r="Q88" s="277">
        <f t="shared" si="11"/>
        <v>0</v>
      </c>
      <c r="R88" s="278">
        <f t="shared" si="12"/>
        <v>0</v>
      </c>
      <c r="S88" s="278">
        <f t="shared" si="13"/>
        <v>0</v>
      </c>
      <c r="T88" s="278">
        <f t="shared" si="14"/>
        <v>0</v>
      </c>
      <c r="U88" s="278">
        <f t="shared" si="15"/>
        <v>0</v>
      </c>
      <c r="V88" s="278">
        <f t="shared" si="16"/>
        <v>0</v>
      </c>
      <c r="W88" s="278">
        <f t="shared" si="17"/>
        <v>0</v>
      </c>
      <c r="X88" s="279">
        <f t="shared" si="18"/>
        <v>0</v>
      </c>
      <c r="Y88" s="280">
        <f t="shared" si="19"/>
        <v>0</v>
      </c>
    </row>
    <row r="89" spans="2:25" ht="12.75">
      <c r="B89" s="452"/>
      <c r="C89" s="453"/>
      <c r="E89" s="310">
        <v>86</v>
      </c>
      <c r="F89" s="314"/>
      <c r="G89" s="315">
        <f t="shared" si="10"/>
        <v>0</v>
      </c>
      <c r="H89" s="316"/>
      <c r="I89" s="317"/>
      <c r="J89" s="317"/>
      <c r="K89" s="317"/>
      <c r="L89" s="317"/>
      <c r="M89" s="317"/>
      <c r="N89" s="318"/>
      <c r="Q89" s="277">
        <f t="shared" si="11"/>
        <v>0</v>
      </c>
      <c r="R89" s="278">
        <f t="shared" si="12"/>
        <v>0</v>
      </c>
      <c r="S89" s="278">
        <f t="shared" si="13"/>
        <v>0</v>
      </c>
      <c r="T89" s="278">
        <f t="shared" si="14"/>
        <v>0</v>
      </c>
      <c r="U89" s="278">
        <f t="shared" si="15"/>
        <v>0</v>
      </c>
      <c r="V89" s="278">
        <f t="shared" si="16"/>
        <v>0</v>
      </c>
      <c r="W89" s="278">
        <f t="shared" si="17"/>
        <v>0</v>
      </c>
      <c r="X89" s="279">
        <f t="shared" si="18"/>
        <v>0</v>
      </c>
      <c r="Y89" s="280">
        <f t="shared" si="19"/>
        <v>0</v>
      </c>
    </row>
    <row r="90" spans="2:25" ht="12.75">
      <c r="B90" s="452"/>
      <c r="C90" s="453"/>
      <c r="E90" s="310">
        <v>87</v>
      </c>
      <c r="F90" s="314"/>
      <c r="G90" s="315">
        <f t="shared" si="10"/>
        <v>0</v>
      </c>
      <c r="H90" s="316"/>
      <c r="I90" s="317"/>
      <c r="J90" s="317"/>
      <c r="K90" s="317"/>
      <c r="L90" s="317"/>
      <c r="M90" s="317"/>
      <c r="N90" s="318"/>
      <c r="Q90" s="277">
        <f t="shared" si="11"/>
        <v>0</v>
      </c>
      <c r="R90" s="278">
        <f t="shared" si="12"/>
        <v>0</v>
      </c>
      <c r="S90" s="278">
        <f t="shared" si="13"/>
        <v>0</v>
      </c>
      <c r="T90" s="278">
        <f t="shared" si="14"/>
        <v>0</v>
      </c>
      <c r="U90" s="278">
        <f t="shared" si="15"/>
        <v>0</v>
      </c>
      <c r="V90" s="278">
        <f t="shared" si="16"/>
        <v>0</v>
      </c>
      <c r="W90" s="278">
        <f t="shared" si="17"/>
        <v>0</v>
      </c>
      <c r="X90" s="279">
        <f t="shared" si="18"/>
        <v>0</v>
      </c>
      <c r="Y90" s="280">
        <f t="shared" si="19"/>
        <v>0</v>
      </c>
    </row>
    <row r="91" spans="2:25" ht="12.75">
      <c r="B91" s="452"/>
      <c r="C91" s="453"/>
      <c r="E91" s="310">
        <v>88</v>
      </c>
      <c r="F91" s="314"/>
      <c r="G91" s="315">
        <f t="shared" si="10"/>
        <v>0</v>
      </c>
      <c r="H91" s="316"/>
      <c r="I91" s="317"/>
      <c r="J91" s="317"/>
      <c r="K91" s="317"/>
      <c r="L91" s="317"/>
      <c r="M91" s="317"/>
      <c r="N91" s="318"/>
      <c r="Q91" s="277">
        <f t="shared" si="11"/>
        <v>0</v>
      </c>
      <c r="R91" s="278">
        <f t="shared" si="12"/>
        <v>0</v>
      </c>
      <c r="S91" s="278">
        <f t="shared" si="13"/>
        <v>0</v>
      </c>
      <c r="T91" s="278">
        <f t="shared" si="14"/>
        <v>0</v>
      </c>
      <c r="U91" s="278">
        <f t="shared" si="15"/>
        <v>0</v>
      </c>
      <c r="V91" s="278">
        <f t="shared" si="16"/>
        <v>0</v>
      </c>
      <c r="W91" s="278">
        <f t="shared" si="17"/>
        <v>0</v>
      </c>
      <c r="X91" s="279">
        <f t="shared" si="18"/>
        <v>0</v>
      </c>
      <c r="Y91" s="280">
        <f aca="true" t="shared" si="20" ref="Y91:Y154">COUNTIF($H91:$N91,"&gt;0")-1</f>
        <v>-1</v>
      </c>
    </row>
    <row r="92" spans="2:25" ht="12.75">
      <c r="B92" s="452"/>
      <c r="C92" s="453"/>
      <c r="E92" s="310">
        <v>89</v>
      </c>
      <c r="F92" s="314"/>
      <c r="G92" s="315">
        <f t="shared" si="10"/>
        <v>0</v>
      </c>
      <c r="H92" s="316"/>
      <c r="I92" s="317"/>
      <c r="J92" s="317"/>
      <c r="K92" s="317"/>
      <c r="L92" s="317"/>
      <c r="M92" s="317"/>
      <c r="N92" s="318"/>
      <c r="Q92" s="277">
        <f t="shared" si="11"/>
        <v>0</v>
      </c>
      <c r="R92" s="278">
        <f t="shared" si="12"/>
        <v>0</v>
      </c>
      <c r="S92" s="278">
        <f t="shared" si="13"/>
        <v>0</v>
      </c>
      <c r="T92" s="278">
        <f t="shared" si="14"/>
        <v>0</v>
      </c>
      <c r="U92" s="278">
        <f t="shared" si="15"/>
        <v>0</v>
      </c>
      <c r="V92" s="278">
        <f t="shared" si="16"/>
        <v>0</v>
      </c>
      <c r="W92" s="278">
        <f t="shared" si="17"/>
        <v>0</v>
      </c>
      <c r="X92" s="279">
        <f t="shared" si="18"/>
        <v>0</v>
      </c>
      <c r="Y92" s="280">
        <f t="shared" si="20"/>
        <v>-1</v>
      </c>
    </row>
    <row r="93" spans="2:25" ht="12.75">
      <c r="B93" s="452"/>
      <c r="C93" s="453"/>
      <c r="E93" s="310">
        <v>90</v>
      </c>
      <c r="F93" s="314"/>
      <c r="G93" s="315">
        <f t="shared" si="10"/>
        <v>0</v>
      </c>
      <c r="H93" s="316"/>
      <c r="I93" s="317"/>
      <c r="J93" s="317"/>
      <c r="K93" s="317"/>
      <c r="L93" s="317"/>
      <c r="M93" s="317"/>
      <c r="N93" s="318"/>
      <c r="Q93" s="277">
        <f t="shared" si="11"/>
        <v>0</v>
      </c>
      <c r="R93" s="278">
        <f t="shared" si="12"/>
        <v>0</v>
      </c>
      <c r="S93" s="278">
        <f t="shared" si="13"/>
        <v>0</v>
      </c>
      <c r="T93" s="278">
        <f t="shared" si="14"/>
        <v>0</v>
      </c>
      <c r="U93" s="278">
        <f t="shared" si="15"/>
        <v>0</v>
      </c>
      <c r="V93" s="278">
        <f t="shared" si="16"/>
        <v>0</v>
      </c>
      <c r="W93" s="278">
        <f t="shared" si="17"/>
        <v>0</v>
      </c>
      <c r="X93" s="279">
        <f t="shared" si="18"/>
        <v>0</v>
      </c>
      <c r="Y93" s="280">
        <f t="shared" si="20"/>
        <v>-1</v>
      </c>
    </row>
    <row r="94" spans="2:25" ht="12.75">
      <c r="B94" s="452"/>
      <c r="C94" s="453"/>
      <c r="E94" s="310">
        <v>91</v>
      </c>
      <c r="F94" s="314"/>
      <c r="G94" s="315">
        <f t="shared" si="10"/>
        <v>0</v>
      </c>
      <c r="H94" s="316"/>
      <c r="I94" s="317"/>
      <c r="J94" s="317"/>
      <c r="K94" s="317"/>
      <c r="L94" s="317"/>
      <c r="M94" s="317"/>
      <c r="N94" s="318"/>
      <c r="Q94" s="277">
        <f t="shared" si="11"/>
        <v>0</v>
      </c>
      <c r="R94" s="278">
        <f t="shared" si="12"/>
        <v>0</v>
      </c>
      <c r="S94" s="278">
        <f t="shared" si="13"/>
        <v>0</v>
      </c>
      <c r="T94" s="278">
        <f t="shared" si="14"/>
        <v>0</v>
      </c>
      <c r="U94" s="278">
        <f t="shared" si="15"/>
        <v>0</v>
      </c>
      <c r="V94" s="278">
        <f t="shared" si="16"/>
        <v>0</v>
      </c>
      <c r="W94" s="278">
        <f t="shared" si="17"/>
        <v>0</v>
      </c>
      <c r="X94" s="279">
        <f t="shared" si="18"/>
        <v>0</v>
      </c>
      <c r="Y94" s="280">
        <f t="shared" si="20"/>
        <v>-1</v>
      </c>
    </row>
    <row r="95" spans="2:25" ht="12.75">
      <c r="B95" s="452"/>
      <c r="C95" s="453"/>
      <c r="E95" s="310">
        <v>92</v>
      </c>
      <c r="F95" s="314"/>
      <c r="G95" s="315">
        <f t="shared" si="10"/>
        <v>0</v>
      </c>
      <c r="H95" s="316"/>
      <c r="I95" s="317"/>
      <c r="J95" s="317"/>
      <c r="K95" s="317"/>
      <c r="L95" s="317"/>
      <c r="M95" s="317"/>
      <c r="N95" s="318"/>
      <c r="Q95" s="277">
        <f t="shared" si="11"/>
        <v>0</v>
      </c>
      <c r="R95" s="278">
        <f t="shared" si="12"/>
        <v>0</v>
      </c>
      <c r="S95" s="278">
        <f t="shared" si="13"/>
        <v>0</v>
      </c>
      <c r="T95" s="278">
        <f t="shared" si="14"/>
        <v>0</v>
      </c>
      <c r="U95" s="278">
        <f t="shared" si="15"/>
        <v>0</v>
      </c>
      <c r="V95" s="278">
        <f t="shared" si="16"/>
        <v>0</v>
      </c>
      <c r="W95" s="278">
        <f t="shared" si="17"/>
        <v>0</v>
      </c>
      <c r="X95" s="279">
        <f t="shared" si="18"/>
        <v>0</v>
      </c>
      <c r="Y95" s="280">
        <f t="shared" si="20"/>
        <v>-1</v>
      </c>
    </row>
    <row r="96" spans="2:25" ht="12.75">
      <c r="B96" s="452"/>
      <c r="C96" s="453"/>
      <c r="E96" s="310">
        <v>93</v>
      </c>
      <c r="F96" s="314"/>
      <c r="G96" s="315">
        <f t="shared" si="10"/>
        <v>0</v>
      </c>
      <c r="H96" s="316"/>
      <c r="I96" s="317"/>
      <c r="J96" s="317"/>
      <c r="K96" s="317"/>
      <c r="L96" s="317"/>
      <c r="M96" s="317"/>
      <c r="N96" s="318"/>
      <c r="Q96" s="277">
        <f t="shared" si="11"/>
        <v>0</v>
      </c>
      <c r="R96" s="278">
        <f t="shared" si="12"/>
        <v>0</v>
      </c>
      <c r="S96" s="278">
        <f t="shared" si="13"/>
        <v>0</v>
      </c>
      <c r="T96" s="278">
        <f t="shared" si="14"/>
        <v>0</v>
      </c>
      <c r="U96" s="278">
        <f t="shared" si="15"/>
        <v>0</v>
      </c>
      <c r="V96" s="278">
        <f t="shared" si="16"/>
        <v>0</v>
      </c>
      <c r="W96" s="278">
        <f t="shared" si="17"/>
        <v>0</v>
      </c>
      <c r="X96" s="279">
        <f t="shared" si="18"/>
        <v>0</v>
      </c>
      <c r="Y96" s="280">
        <f t="shared" si="20"/>
        <v>-1</v>
      </c>
    </row>
    <row r="97" spans="2:25" ht="12.75">
      <c r="B97" s="452"/>
      <c r="C97" s="453"/>
      <c r="E97" s="310">
        <v>94</v>
      </c>
      <c r="F97" s="314"/>
      <c r="G97" s="315">
        <f t="shared" si="10"/>
        <v>0</v>
      </c>
      <c r="H97" s="316"/>
      <c r="I97" s="317"/>
      <c r="J97" s="317"/>
      <c r="K97" s="317"/>
      <c r="L97" s="317"/>
      <c r="M97" s="317"/>
      <c r="N97" s="318"/>
      <c r="Q97" s="277">
        <f t="shared" si="11"/>
        <v>0</v>
      </c>
      <c r="R97" s="278">
        <f t="shared" si="12"/>
        <v>0</v>
      </c>
      <c r="S97" s="278">
        <f t="shared" si="13"/>
        <v>0</v>
      </c>
      <c r="T97" s="278">
        <f t="shared" si="14"/>
        <v>0</v>
      </c>
      <c r="U97" s="278">
        <f t="shared" si="15"/>
        <v>0</v>
      </c>
      <c r="V97" s="278">
        <f t="shared" si="16"/>
        <v>0</v>
      </c>
      <c r="W97" s="278">
        <f t="shared" si="17"/>
        <v>0</v>
      </c>
      <c r="X97" s="279">
        <f t="shared" si="18"/>
        <v>0</v>
      </c>
      <c r="Y97" s="280">
        <f t="shared" si="20"/>
        <v>-1</v>
      </c>
    </row>
    <row r="98" spans="2:25" ht="12.75">
      <c r="B98" s="452"/>
      <c r="C98" s="453"/>
      <c r="E98" s="310">
        <v>95</v>
      </c>
      <c r="F98" s="314"/>
      <c r="G98" s="315">
        <f t="shared" si="10"/>
        <v>0</v>
      </c>
      <c r="H98" s="316"/>
      <c r="I98" s="317"/>
      <c r="J98" s="317"/>
      <c r="K98" s="317"/>
      <c r="L98" s="317"/>
      <c r="M98" s="317"/>
      <c r="N98" s="318"/>
      <c r="Q98" s="277">
        <f t="shared" si="11"/>
        <v>0</v>
      </c>
      <c r="R98" s="278">
        <f t="shared" si="12"/>
        <v>0</v>
      </c>
      <c r="S98" s="278">
        <f t="shared" si="13"/>
        <v>0</v>
      </c>
      <c r="T98" s="278">
        <f t="shared" si="14"/>
        <v>0</v>
      </c>
      <c r="U98" s="278">
        <f t="shared" si="15"/>
        <v>0</v>
      </c>
      <c r="V98" s="278">
        <f t="shared" si="16"/>
        <v>0</v>
      </c>
      <c r="W98" s="278">
        <f t="shared" si="17"/>
        <v>0</v>
      </c>
      <c r="X98" s="279">
        <f t="shared" si="18"/>
        <v>0</v>
      </c>
      <c r="Y98" s="280">
        <f t="shared" si="20"/>
        <v>-1</v>
      </c>
    </row>
    <row r="99" spans="2:25" ht="12.75">
      <c r="B99" s="452"/>
      <c r="C99" s="453"/>
      <c r="E99" s="309">
        <v>96</v>
      </c>
      <c r="F99" s="314"/>
      <c r="G99" s="315">
        <f t="shared" si="10"/>
        <v>0</v>
      </c>
      <c r="H99" s="326"/>
      <c r="I99" s="327"/>
      <c r="J99" s="327"/>
      <c r="K99" s="327"/>
      <c r="L99" s="327"/>
      <c r="M99" s="327"/>
      <c r="N99" s="328"/>
      <c r="Q99" s="277">
        <f t="shared" si="11"/>
        <v>0</v>
      </c>
      <c r="R99" s="278">
        <f t="shared" si="12"/>
        <v>0</v>
      </c>
      <c r="S99" s="278">
        <f t="shared" si="13"/>
        <v>0</v>
      </c>
      <c r="T99" s="278">
        <f t="shared" si="14"/>
        <v>0</v>
      </c>
      <c r="U99" s="278">
        <f t="shared" si="15"/>
        <v>0</v>
      </c>
      <c r="V99" s="278">
        <f t="shared" si="16"/>
        <v>0</v>
      </c>
      <c r="W99" s="278">
        <f t="shared" si="17"/>
        <v>0</v>
      </c>
      <c r="X99" s="279">
        <f t="shared" si="18"/>
        <v>0</v>
      </c>
      <c r="Y99" s="280">
        <f t="shared" si="20"/>
        <v>-1</v>
      </c>
    </row>
    <row r="100" spans="2:25" ht="12.75">
      <c r="B100" s="452"/>
      <c r="C100" s="453"/>
      <c r="E100" s="310">
        <v>97</v>
      </c>
      <c r="F100" s="314"/>
      <c r="G100" s="315">
        <f t="shared" si="10"/>
        <v>0</v>
      </c>
      <c r="H100" s="316"/>
      <c r="I100" s="317"/>
      <c r="J100" s="317"/>
      <c r="K100" s="317"/>
      <c r="L100" s="317"/>
      <c r="M100" s="317"/>
      <c r="N100" s="318"/>
      <c r="Q100" s="277">
        <f t="shared" si="11"/>
        <v>0</v>
      </c>
      <c r="R100" s="278">
        <f t="shared" si="12"/>
        <v>0</v>
      </c>
      <c r="S100" s="278">
        <f t="shared" si="13"/>
        <v>0</v>
      </c>
      <c r="T100" s="278">
        <f t="shared" si="14"/>
        <v>0</v>
      </c>
      <c r="U100" s="278">
        <f t="shared" si="15"/>
        <v>0</v>
      </c>
      <c r="V100" s="278">
        <f t="shared" si="16"/>
        <v>0</v>
      </c>
      <c r="W100" s="278">
        <f t="shared" si="17"/>
        <v>0</v>
      </c>
      <c r="X100" s="279">
        <f t="shared" si="18"/>
        <v>0</v>
      </c>
      <c r="Y100" s="280">
        <f t="shared" si="20"/>
        <v>-1</v>
      </c>
    </row>
    <row r="101" spans="2:25" ht="12.75">
      <c r="B101" s="452"/>
      <c r="C101" s="453"/>
      <c r="E101" s="310">
        <v>98</v>
      </c>
      <c r="F101" s="314"/>
      <c r="G101" s="315">
        <f t="shared" si="10"/>
        <v>0</v>
      </c>
      <c r="H101" s="316"/>
      <c r="I101" s="317"/>
      <c r="J101" s="317"/>
      <c r="K101" s="317"/>
      <c r="L101" s="317"/>
      <c r="M101" s="317"/>
      <c r="N101" s="318"/>
      <c r="Q101" s="277">
        <f t="shared" si="11"/>
        <v>0</v>
      </c>
      <c r="R101" s="278">
        <f t="shared" si="12"/>
        <v>0</v>
      </c>
      <c r="S101" s="278">
        <f t="shared" si="13"/>
        <v>0</v>
      </c>
      <c r="T101" s="278">
        <f t="shared" si="14"/>
        <v>0</v>
      </c>
      <c r="U101" s="278">
        <f t="shared" si="15"/>
        <v>0</v>
      </c>
      <c r="V101" s="278">
        <f t="shared" si="16"/>
        <v>0</v>
      </c>
      <c r="W101" s="278">
        <f t="shared" si="17"/>
        <v>0</v>
      </c>
      <c r="X101" s="279">
        <f t="shared" si="18"/>
        <v>0</v>
      </c>
      <c r="Y101" s="280">
        <f t="shared" si="20"/>
        <v>-1</v>
      </c>
    </row>
    <row r="102" spans="2:25" ht="12.75">
      <c r="B102" s="452"/>
      <c r="C102" s="453"/>
      <c r="E102" s="310">
        <v>99</v>
      </c>
      <c r="F102" s="314"/>
      <c r="G102" s="315">
        <f t="shared" si="10"/>
        <v>0</v>
      </c>
      <c r="H102" s="316"/>
      <c r="I102" s="317"/>
      <c r="J102" s="317"/>
      <c r="K102" s="317"/>
      <c r="L102" s="317"/>
      <c r="M102" s="317"/>
      <c r="N102" s="318"/>
      <c r="Q102" s="277">
        <f t="shared" si="11"/>
        <v>0</v>
      </c>
      <c r="R102" s="278">
        <f t="shared" si="12"/>
        <v>0</v>
      </c>
      <c r="S102" s="278">
        <f t="shared" si="13"/>
        <v>0</v>
      </c>
      <c r="T102" s="278">
        <f t="shared" si="14"/>
        <v>0</v>
      </c>
      <c r="U102" s="278">
        <f t="shared" si="15"/>
        <v>0</v>
      </c>
      <c r="V102" s="278">
        <f t="shared" si="16"/>
        <v>0</v>
      </c>
      <c r="W102" s="278">
        <f t="shared" si="17"/>
        <v>0</v>
      </c>
      <c r="X102" s="279">
        <f t="shared" si="18"/>
        <v>0</v>
      </c>
      <c r="Y102" s="280">
        <f t="shared" si="20"/>
        <v>-1</v>
      </c>
    </row>
    <row r="103" spans="2:25" ht="12.75">
      <c r="B103" s="452"/>
      <c r="C103" s="453"/>
      <c r="E103" s="310">
        <v>100</v>
      </c>
      <c r="F103" s="314"/>
      <c r="G103" s="315">
        <f t="shared" si="10"/>
        <v>0</v>
      </c>
      <c r="H103" s="316"/>
      <c r="I103" s="317"/>
      <c r="J103" s="317"/>
      <c r="K103" s="317"/>
      <c r="L103" s="317"/>
      <c r="M103" s="317"/>
      <c r="N103" s="318"/>
      <c r="Q103" s="277">
        <f t="shared" si="11"/>
        <v>0</v>
      </c>
      <c r="R103" s="278">
        <f t="shared" si="12"/>
        <v>0</v>
      </c>
      <c r="S103" s="278">
        <f t="shared" si="13"/>
        <v>0</v>
      </c>
      <c r="T103" s="278">
        <f t="shared" si="14"/>
        <v>0</v>
      </c>
      <c r="U103" s="278">
        <f t="shared" si="15"/>
        <v>0</v>
      </c>
      <c r="V103" s="278">
        <f t="shared" si="16"/>
        <v>0</v>
      </c>
      <c r="W103" s="278">
        <f t="shared" si="17"/>
        <v>0</v>
      </c>
      <c r="X103" s="279">
        <f t="shared" si="18"/>
        <v>0</v>
      </c>
      <c r="Y103" s="280">
        <f t="shared" si="20"/>
        <v>-1</v>
      </c>
    </row>
    <row r="104" spans="2:25" ht="12.75">
      <c r="B104" s="452"/>
      <c r="C104" s="453"/>
      <c r="E104" s="309">
        <v>101</v>
      </c>
      <c r="F104" s="314"/>
      <c r="G104" s="315">
        <f t="shared" si="10"/>
        <v>0</v>
      </c>
      <c r="H104" s="324"/>
      <c r="I104" s="325"/>
      <c r="J104" s="325"/>
      <c r="K104" s="325"/>
      <c r="L104" s="325"/>
      <c r="M104" s="325"/>
      <c r="N104" s="323"/>
      <c r="Q104" s="277">
        <f t="shared" si="11"/>
        <v>0</v>
      </c>
      <c r="R104" s="278">
        <f t="shared" si="12"/>
        <v>0</v>
      </c>
      <c r="S104" s="278">
        <f t="shared" si="13"/>
        <v>0</v>
      </c>
      <c r="T104" s="278">
        <f t="shared" si="14"/>
        <v>0</v>
      </c>
      <c r="U104" s="278">
        <f t="shared" si="15"/>
        <v>0</v>
      </c>
      <c r="V104" s="278">
        <f t="shared" si="16"/>
        <v>0</v>
      </c>
      <c r="W104" s="278">
        <f t="shared" si="17"/>
        <v>0</v>
      </c>
      <c r="X104" s="279">
        <f t="shared" si="18"/>
        <v>0</v>
      </c>
      <c r="Y104" s="280">
        <f t="shared" si="20"/>
        <v>-1</v>
      </c>
    </row>
    <row r="105" spans="2:25" ht="12.75">
      <c r="B105" s="452"/>
      <c r="C105" s="453"/>
      <c r="E105" s="310">
        <v>102</v>
      </c>
      <c r="F105" s="314"/>
      <c r="G105" s="315">
        <f t="shared" si="10"/>
        <v>0</v>
      </c>
      <c r="H105" s="316"/>
      <c r="I105" s="317"/>
      <c r="J105" s="317"/>
      <c r="K105" s="317"/>
      <c r="L105" s="317"/>
      <c r="M105" s="317"/>
      <c r="N105" s="318"/>
      <c r="Q105" s="277">
        <f t="shared" si="11"/>
        <v>0</v>
      </c>
      <c r="R105" s="278">
        <f t="shared" si="12"/>
        <v>0</v>
      </c>
      <c r="S105" s="278">
        <f t="shared" si="13"/>
        <v>0</v>
      </c>
      <c r="T105" s="278">
        <f t="shared" si="14"/>
        <v>0</v>
      </c>
      <c r="U105" s="278">
        <f t="shared" si="15"/>
        <v>0</v>
      </c>
      <c r="V105" s="278">
        <f t="shared" si="16"/>
        <v>0</v>
      </c>
      <c r="W105" s="278">
        <f t="shared" si="17"/>
        <v>0</v>
      </c>
      <c r="X105" s="279">
        <f t="shared" si="18"/>
        <v>0</v>
      </c>
      <c r="Y105" s="280">
        <f t="shared" si="20"/>
        <v>-1</v>
      </c>
    </row>
    <row r="106" spans="2:25" ht="12.75">
      <c r="B106" s="452"/>
      <c r="C106" s="453"/>
      <c r="E106" s="310">
        <v>103</v>
      </c>
      <c r="F106" s="314"/>
      <c r="G106" s="315">
        <f t="shared" si="10"/>
        <v>0</v>
      </c>
      <c r="H106" s="316"/>
      <c r="I106" s="317"/>
      <c r="J106" s="317"/>
      <c r="K106" s="317"/>
      <c r="L106" s="317"/>
      <c r="M106" s="317"/>
      <c r="N106" s="318"/>
      <c r="Q106" s="277">
        <f t="shared" si="11"/>
        <v>0</v>
      </c>
      <c r="R106" s="278">
        <f t="shared" si="12"/>
        <v>0</v>
      </c>
      <c r="S106" s="278">
        <f t="shared" si="13"/>
        <v>0</v>
      </c>
      <c r="T106" s="278">
        <f t="shared" si="14"/>
        <v>0</v>
      </c>
      <c r="U106" s="278">
        <f t="shared" si="15"/>
        <v>0</v>
      </c>
      <c r="V106" s="278">
        <f t="shared" si="16"/>
        <v>0</v>
      </c>
      <c r="W106" s="278">
        <f t="shared" si="17"/>
        <v>0</v>
      </c>
      <c r="X106" s="279">
        <f t="shared" si="18"/>
        <v>0</v>
      </c>
      <c r="Y106" s="280">
        <f t="shared" si="20"/>
        <v>-1</v>
      </c>
    </row>
    <row r="107" spans="2:25" ht="12.75">
      <c r="B107" s="452"/>
      <c r="C107" s="453"/>
      <c r="E107" s="310">
        <v>104</v>
      </c>
      <c r="F107" s="314"/>
      <c r="G107" s="315">
        <f t="shared" si="10"/>
        <v>0</v>
      </c>
      <c r="H107" s="316"/>
      <c r="I107" s="317"/>
      <c r="J107" s="317"/>
      <c r="K107" s="317"/>
      <c r="L107" s="317"/>
      <c r="M107" s="317"/>
      <c r="N107" s="318"/>
      <c r="Q107" s="277">
        <f t="shared" si="11"/>
        <v>0</v>
      </c>
      <c r="R107" s="278">
        <f t="shared" si="12"/>
        <v>0</v>
      </c>
      <c r="S107" s="278">
        <f t="shared" si="13"/>
        <v>0</v>
      </c>
      <c r="T107" s="278">
        <f t="shared" si="14"/>
        <v>0</v>
      </c>
      <c r="U107" s="278">
        <f t="shared" si="15"/>
        <v>0</v>
      </c>
      <c r="V107" s="278">
        <f t="shared" si="16"/>
        <v>0</v>
      </c>
      <c r="W107" s="278">
        <f t="shared" si="17"/>
        <v>0</v>
      </c>
      <c r="X107" s="279">
        <f t="shared" si="18"/>
        <v>0</v>
      </c>
      <c r="Y107" s="280">
        <f t="shared" si="20"/>
        <v>-1</v>
      </c>
    </row>
    <row r="108" spans="2:25" ht="12.75">
      <c r="B108" s="452"/>
      <c r="C108" s="453"/>
      <c r="E108" s="310">
        <v>105</v>
      </c>
      <c r="F108" s="314"/>
      <c r="G108" s="315">
        <f t="shared" si="10"/>
        <v>0</v>
      </c>
      <c r="H108" s="316"/>
      <c r="I108" s="317"/>
      <c r="J108" s="317"/>
      <c r="K108" s="317"/>
      <c r="L108" s="317"/>
      <c r="M108" s="317"/>
      <c r="N108" s="318"/>
      <c r="Q108" s="277">
        <f t="shared" si="11"/>
        <v>0</v>
      </c>
      <c r="R108" s="278">
        <f t="shared" si="12"/>
        <v>0</v>
      </c>
      <c r="S108" s="278">
        <f t="shared" si="13"/>
        <v>0</v>
      </c>
      <c r="T108" s="278">
        <f t="shared" si="14"/>
        <v>0</v>
      </c>
      <c r="U108" s="278">
        <f t="shared" si="15"/>
        <v>0</v>
      </c>
      <c r="V108" s="278">
        <f t="shared" si="16"/>
        <v>0</v>
      </c>
      <c r="W108" s="278">
        <f t="shared" si="17"/>
        <v>0</v>
      </c>
      <c r="X108" s="279">
        <f t="shared" si="18"/>
        <v>0</v>
      </c>
      <c r="Y108" s="280">
        <f t="shared" si="20"/>
        <v>-1</v>
      </c>
    </row>
    <row r="109" spans="2:25" ht="12.75">
      <c r="B109" s="452"/>
      <c r="C109" s="453"/>
      <c r="E109" s="310">
        <v>106</v>
      </c>
      <c r="F109" s="314"/>
      <c r="G109" s="315">
        <f t="shared" si="10"/>
        <v>0</v>
      </c>
      <c r="H109" s="316"/>
      <c r="I109" s="317"/>
      <c r="J109" s="317"/>
      <c r="K109" s="317"/>
      <c r="L109" s="317"/>
      <c r="M109" s="317"/>
      <c r="N109" s="318"/>
      <c r="Q109" s="277">
        <f t="shared" si="11"/>
        <v>0</v>
      </c>
      <c r="R109" s="278">
        <f t="shared" si="12"/>
        <v>0</v>
      </c>
      <c r="S109" s="278">
        <f t="shared" si="13"/>
        <v>0</v>
      </c>
      <c r="T109" s="278">
        <f t="shared" si="14"/>
        <v>0</v>
      </c>
      <c r="U109" s="278">
        <f t="shared" si="15"/>
        <v>0</v>
      </c>
      <c r="V109" s="278">
        <f t="shared" si="16"/>
        <v>0</v>
      </c>
      <c r="W109" s="278">
        <f t="shared" si="17"/>
        <v>0</v>
      </c>
      <c r="X109" s="279">
        <f t="shared" si="18"/>
        <v>0</v>
      </c>
      <c r="Y109" s="280">
        <f t="shared" si="20"/>
        <v>-1</v>
      </c>
    </row>
    <row r="110" spans="2:25" ht="12.75">
      <c r="B110" s="452"/>
      <c r="C110" s="453"/>
      <c r="E110" s="310">
        <v>107</v>
      </c>
      <c r="F110" s="314"/>
      <c r="G110" s="315">
        <f t="shared" si="10"/>
        <v>0</v>
      </c>
      <c r="H110" s="316"/>
      <c r="I110" s="317"/>
      <c r="J110" s="317"/>
      <c r="K110" s="317"/>
      <c r="L110" s="317"/>
      <c r="M110" s="317"/>
      <c r="N110" s="318"/>
      <c r="Q110" s="277">
        <f t="shared" si="11"/>
        <v>0</v>
      </c>
      <c r="R110" s="278">
        <f t="shared" si="12"/>
        <v>0</v>
      </c>
      <c r="S110" s="278">
        <f t="shared" si="13"/>
        <v>0</v>
      </c>
      <c r="T110" s="278">
        <f t="shared" si="14"/>
        <v>0</v>
      </c>
      <c r="U110" s="278">
        <f t="shared" si="15"/>
        <v>0</v>
      </c>
      <c r="V110" s="278">
        <f t="shared" si="16"/>
        <v>0</v>
      </c>
      <c r="W110" s="278">
        <f t="shared" si="17"/>
        <v>0</v>
      </c>
      <c r="X110" s="279">
        <f t="shared" si="18"/>
        <v>0</v>
      </c>
      <c r="Y110" s="280">
        <f t="shared" si="20"/>
        <v>-1</v>
      </c>
    </row>
    <row r="111" spans="2:25" ht="12.75">
      <c r="B111" s="452"/>
      <c r="C111" s="453"/>
      <c r="E111" s="310">
        <v>108</v>
      </c>
      <c r="F111" s="314"/>
      <c r="G111" s="315">
        <f t="shared" si="10"/>
        <v>0</v>
      </c>
      <c r="H111" s="316"/>
      <c r="I111" s="317"/>
      <c r="J111" s="317"/>
      <c r="K111" s="317"/>
      <c r="L111" s="317"/>
      <c r="M111" s="317"/>
      <c r="N111" s="318"/>
      <c r="Q111" s="277">
        <f t="shared" si="11"/>
        <v>0</v>
      </c>
      <c r="R111" s="278">
        <f t="shared" si="12"/>
        <v>0</v>
      </c>
      <c r="S111" s="278">
        <f t="shared" si="13"/>
        <v>0</v>
      </c>
      <c r="T111" s="278">
        <f t="shared" si="14"/>
        <v>0</v>
      </c>
      <c r="U111" s="278">
        <f t="shared" si="15"/>
        <v>0</v>
      </c>
      <c r="V111" s="278">
        <f t="shared" si="16"/>
        <v>0</v>
      </c>
      <c r="W111" s="278">
        <f t="shared" si="17"/>
        <v>0</v>
      </c>
      <c r="X111" s="279">
        <f t="shared" si="18"/>
        <v>0</v>
      </c>
      <c r="Y111" s="280">
        <f t="shared" si="20"/>
        <v>-1</v>
      </c>
    </row>
    <row r="112" spans="2:25" ht="12.75">
      <c r="B112" s="452"/>
      <c r="C112" s="453"/>
      <c r="E112" s="310">
        <v>109</v>
      </c>
      <c r="F112" s="314"/>
      <c r="G112" s="315">
        <f t="shared" si="10"/>
        <v>0</v>
      </c>
      <c r="H112" s="316"/>
      <c r="I112" s="317"/>
      <c r="J112" s="317"/>
      <c r="K112" s="317"/>
      <c r="L112" s="317"/>
      <c r="M112" s="317"/>
      <c r="N112" s="318"/>
      <c r="Q112" s="277">
        <f t="shared" si="11"/>
        <v>0</v>
      </c>
      <c r="R112" s="278">
        <f t="shared" si="12"/>
        <v>0</v>
      </c>
      <c r="S112" s="278">
        <f t="shared" si="13"/>
        <v>0</v>
      </c>
      <c r="T112" s="278">
        <f t="shared" si="14"/>
        <v>0</v>
      </c>
      <c r="U112" s="278">
        <f t="shared" si="15"/>
        <v>0</v>
      </c>
      <c r="V112" s="278">
        <f t="shared" si="16"/>
        <v>0</v>
      </c>
      <c r="W112" s="278">
        <f t="shared" si="17"/>
        <v>0</v>
      </c>
      <c r="X112" s="279">
        <f t="shared" si="18"/>
        <v>0</v>
      </c>
      <c r="Y112" s="280">
        <f t="shared" si="20"/>
        <v>-1</v>
      </c>
    </row>
    <row r="113" spans="2:25" ht="12.75">
      <c r="B113" s="452"/>
      <c r="C113" s="453"/>
      <c r="E113" s="310">
        <v>110</v>
      </c>
      <c r="F113" s="314"/>
      <c r="G113" s="315">
        <f t="shared" si="10"/>
        <v>0</v>
      </c>
      <c r="H113" s="316"/>
      <c r="I113" s="317"/>
      <c r="J113" s="317"/>
      <c r="K113" s="317"/>
      <c r="L113" s="317"/>
      <c r="M113" s="317"/>
      <c r="N113" s="318"/>
      <c r="Q113" s="277">
        <f t="shared" si="11"/>
        <v>0</v>
      </c>
      <c r="R113" s="278">
        <f t="shared" si="12"/>
        <v>0</v>
      </c>
      <c r="S113" s="278">
        <f t="shared" si="13"/>
        <v>0</v>
      </c>
      <c r="T113" s="278">
        <f t="shared" si="14"/>
        <v>0</v>
      </c>
      <c r="U113" s="278">
        <f t="shared" si="15"/>
        <v>0</v>
      </c>
      <c r="V113" s="278">
        <f t="shared" si="16"/>
        <v>0</v>
      </c>
      <c r="W113" s="278">
        <f t="shared" si="17"/>
        <v>0</v>
      </c>
      <c r="X113" s="279">
        <f t="shared" si="18"/>
        <v>0</v>
      </c>
      <c r="Y113" s="280">
        <f t="shared" si="20"/>
        <v>-1</v>
      </c>
    </row>
    <row r="114" spans="2:25" ht="12.75">
      <c r="B114" s="452"/>
      <c r="C114" s="453"/>
      <c r="E114" s="310">
        <v>111</v>
      </c>
      <c r="F114" s="314"/>
      <c r="G114" s="315">
        <f t="shared" si="10"/>
        <v>0</v>
      </c>
      <c r="H114" s="316"/>
      <c r="I114" s="317"/>
      <c r="J114" s="317"/>
      <c r="K114" s="317"/>
      <c r="L114" s="317"/>
      <c r="M114" s="317"/>
      <c r="N114" s="318"/>
      <c r="Q114" s="277">
        <f t="shared" si="11"/>
        <v>0</v>
      </c>
      <c r="R114" s="278">
        <f t="shared" si="12"/>
        <v>0</v>
      </c>
      <c r="S114" s="278">
        <f t="shared" si="13"/>
        <v>0</v>
      </c>
      <c r="T114" s="278">
        <f t="shared" si="14"/>
        <v>0</v>
      </c>
      <c r="U114" s="278">
        <f t="shared" si="15"/>
        <v>0</v>
      </c>
      <c r="V114" s="278">
        <f t="shared" si="16"/>
        <v>0</v>
      </c>
      <c r="W114" s="278">
        <f t="shared" si="17"/>
        <v>0</v>
      </c>
      <c r="X114" s="279">
        <f t="shared" si="18"/>
        <v>0</v>
      </c>
      <c r="Y114" s="280">
        <f t="shared" si="20"/>
        <v>-1</v>
      </c>
    </row>
    <row r="115" spans="2:25" ht="12.75">
      <c r="B115" s="452"/>
      <c r="C115" s="453"/>
      <c r="E115" s="310">
        <v>112</v>
      </c>
      <c r="F115" s="314"/>
      <c r="G115" s="315">
        <f t="shared" si="10"/>
        <v>0</v>
      </c>
      <c r="H115" s="316"/>
      <c r="I115" s="317"/>
      <c r="J115" s="317"/>
      <c r="K115" s="317"/>
      <c r="L115" s="317"/>
      <c r="M115" s="317"/>
      <c r="N115" s="318"/>
      <c r="Q115" s="277">
        <f t="shared" si="11"/>
        <v>0</v>
      </c>
      <c r="R115" s="278">
        <f t="shared" si="12"/>
        <v>0</v>
      </c>
      <c r="S115" s="278">
        <f t="shared" si="13"/>
        <v>0</v>
      </c>
      <c r="T115" s="278">
        <f t="shared" si="14"/>
        <v>0</v>
      </c>
      <c r="U115" s="278">
        <f t="shared" si="15"/>
        <v>0</v>
      </c>
      <c r="V115" s="278">
        <f t="shared" si="16"/>
        <v>0</v>
      </c>
      <c r="W115" s="278">
        <f t="shared" si="17"/>
        <v>0</v>
      </c>
      <c r="X115" s="279">
        <f t="shared" si="18"/>
        <v>0</v>
      </c>
      <c r="Y115" s="280">
        <f t="shared" si="20"/>
        <v>-1</v>
      </c>
    </row>
    <row r="116" spans="2:25" ht="12.75">
      <c r="B116" s="452"/>
      <c r="C116" s="453"/>
      <c r="E116" s="310">
        <v>113</v>
      </c>
      <c r="F116" s="314"/>
      <c r="G116" s="315">
        <f t="shared" si="10"/>
        <v>0</v>
      </c>
      <c r="H116" s="316"/>
      <c r="I116" s="317"/>
      <c r="J116" s="317"/>
      <c r="K116" s="317"/>
      <c r="L116" s="317"/>
      <c r="M116" s="317"/>
      <c r="N116" s="318"/>
      <c r="Q116" s="277">
        <f t="shared" si="11"/>
        <v>0</v>
      </c>
      <c r="R116" s="278">
        <f t="shared" si="12"/>
        <v>0</v>
      </c>
      <c r="S116" s="278">
        <f t="shared" si="13"/>
        <v>0</v>
      </c>
      <c r="T116" s="278">
        <f t="shared" si="14"/>
        <v>0</v>
      </c>
      <c r="U116" s="278">
        <f t="shared" si="15"/>
        <v>0</v>
      </c>
      <c r="V116" s="278">
        <f t="shared" si="16"/>
        <v>0</v>
      </c>
      <c r="W116" s="278">
        <f t="shared" si="17"/>
        <v>0</v>
      </c>
      <c r="X116" s="279">
        <f t="shared" si="18"/>
        <v>0</v>
      </c>
      <c r="Y116" s="280">
        <f t="shared" si="20"/>
        <v>-1</v>
      </c>
    </row>
    <row r="117" spans="2:25" ht="12.75">
      <c r="B117" s="452"/>
      <c r="C117" s="453"/>
      <c r="E117" s="310">
        <v>114</v>
      </c>
      <c r="F117" s="314"/>
      <c r="G117" s="315">
        <f t="shared" si="10"/>
        <v>0</v>
      </c>
      <c r="H117" s="316"/>
      <c r="I117" s="317"/>
      <c r="J117" s="317"/>
      <c r="K117" s="317"/>
      <c r="L117" s="317"/>
      <c r="M117" s="317"/>
      <c r="N117" s="318"/>
      <c r="Q117" s="277">
        <f t="shared" si="11"/>
        <v>0</v>
      </c>
      <c r="R117" s="278">
        <f t="shared" si="12"/>
        <v>0</v>
      </c>
      <c r="S117" s="278">
        <f t="shared" si="13"/>
        <v>0</v>
      </c>
      <c r="T117" s="278">
        <f t="shared" si="14"/>
        <v>0</v>
      </c>
      <c r="U117" s="278">
        <f t="shared" si="15"/>
        <v>0</v>
      </c>
      <c r="V117" s="278">
        <f t="shared" si="16"/>
        <v>0</v>
      </c>
      <c r="W117" s="278">
        <f t="shared" si="17"/>
        <v>0</v>
      </c>
      <c r="X117" s="279">
        <f t="shared" si="18"/>
        <v>0</v>
      </c>
      <c r="Y117" s="280">
        <f t="shared" si="20"/>
        <v>-1</v>
      </c>
    </row>
    <row r="118" spans="2:25" ht="12.75">
      <c r="B118" s="452"/>
      <c r="C118" s="453"/>
      <c r="E118" s="310">
        <v>115</v>
      </c>
      <c r="F118" s="314"/>
      <c r="G118" s="315">
        <f t="shared" si="10"/>
        <v>0</v>
      </c>
      <c r="H118" s="316"/>
      <c r="I118" s="317"/>
      <c r="J118" s="317"/>
      <c r="K118" s="317"/>
      <c r="L118" s="317"/>
      <c r="M118" s="317"/>
      <c r="N118" s="318"/>
      <c r="Q118" s="277">
        <f t="shared" si="11"/>
        <v>0</v>
      </c>
      <c r="R118" s="278">
        <f t="shared" si="12"/>
        <v>0</v>
      </c>
      <c r="S118" s="278">
        <f t="shared" si="13"/>
        <v>0</v>
      </c>
      <c r="T118" s="278">
        <f t="shared" si="14"/>
        <v>0</v>
      </c>
      <c r="U118" s="278">
        <f t="shared" si="15"/>
        <v>0</v>
      </c>
      <c r="V118" s="278">
        <f t="shared" si="16"/>
        <v>0</v>
      </c>
      <c r="W118" s="278">
        <f t="shared" si="17"/>
        <v>0</v>
      </c>
      <c r="X118" s="279">
        <f t="shared" si="18"/>
        <v>0</v>
      </c>
      <c r="Y118" s="280">
        <f t="shared" si="20"/>
        <v>-1</v>
      </c>
    </row>
    <row r="119" spans="2:25" ht="12.75">
      <c r="B119" s="452"/>
      <c r="C119" s="453"/>
      <c r="E119" s="310">
        <v>116</v>
      </c>
      <c r="F119" s="314"/>
      <c r="G119" s="315">
        <f t="shared" si="10"/>
        <v>0</v>
      </c>
      <c r="H119" s="316"/>
      <c r="I119" s="317"/>
      <c r="J119" s="317"/>
      <c r="K119" s="317"/>
      <c r="L119" s="317"/>
      <c r="M119" s="317"/>
      <c r="N119" s="318"/>
      <c r="Q119" s="277">
        <f t="shared" si="11"/>
        <v>0</v>
      </c>
      <c r="R119" s="278">
        <f t="shared" si="12"/>
        <v>0</v>
      </c>
      <c r="S119" s="278">
        <f t="shared" si="13"/>
        <v>0</v>
      </c>
      <c r="T119" s="278">
        <f t="shared" si="14"/>
        <v>0</v>
      </c>
      <c r="U119" s="278">
        <f t="shared" si="15"/>
        <v>0</v>
      </c>
      <c r="V119" s="278">
        <f t="shared" si="16"/>
        <v>0</v>
      </c>
      <c r="W119" s="278">
        <f t="shared" si="17"/>
        <v>0</v>
      </c>
      <c r="X119" s="279">
        <f t="shared" si="18"/>
        <v>0</v>
      </c>
      <c r="Y119" s="280">
        <f t="shared" si="20"/>
        <v>-1</v>
      </c>
    </row>
    <row r="120" spans="2:25" ht="12.75">
      <c r="B120" s="452"/>
      <c r="C120" s="453"/>
      <c r="E120" s="310">
        <v>117</v>
      </c>
      <c r="F120" s="314"/>
      <c r="G120" s="315">
        <f t="shared" si="10"/>
        <v>0</v>
      </c>
      <c r="H120" s="316"/>
      <c r="I120" s="317"/>
      <c r="J120" s="317"/>
      <c r="K120" s="317"/>
      <c r="L120" s="317"/>
      <c r="M120" s="317"/>
      <c r="N120" s="318"/>
      <c r="Q120" s="277">
        <f t="shared" si="11"/>
        <v>0</v>
      </c>
      <c r="R120" s="278">
        <f t="shared" si="12"/>
        <v>0</v>
      </c>
      <c r="S120" s="278">
        <f t="shared" si="13"/>
        <v>0</v>
      </c>
      <c r="T120" s="278">
        <f t="shared" si="14"/>
        <v>0</v>
      </c>
      <c r="U120" s="278">
        <f t="shared" si="15"/>
        <v>0</v>
      </c>
      <c r="V120" s="278">
        <f t="shared" si="16"/>
        <v>0</v>
      </c>
      <c r="W120" s="278">
        <f t="shared" si="17"/>
        <v>0</v>
      </c>
      <c r="X120" s="279">
        <f t="shared" si="18"/>
        <v>0</v>
      </c>
      <c r="Y120" s="280">
        <f t="shared" si="20"/>
        <v>-1</v>
      </c>
    </row>
    <row r="121" spans="2:25" ht="12.75">
      <c r="B121" s="452"/>
      <c r="C121" s="453"/>
      <c r="E121" s="310">
        <v>118</v>
      </c>
      <c r="F121" s="314"/>
      <c r="G121" s="315">
        <f t="shared" si="10"/>
        <v>0</v>
      </c>
      <c r="H121" s="316"/>
      <c r="I121" s="317"/>
      <c r="J121" s="317"/>
      <c r="K121" s="317"/>
      <c r="L121" s="317"/>
      <c r="M121" s="317"/>
      <c r="N121" s="318"/>
      <c r="Q121" s="277">
        <f t="shared" si="11"/>
        <v>0</v>
      </c>
      <c r="R121" s="278">
        <f t="shared" si="12"/>
        <v>0</v>
      </c>
      <c r="S121" s="278">
        <f t="shared" si="13"/>
        <v>0</v>
      </c>
      <c r="T121" s="278">
        <f t="shared" si="14"/>
        <v>0</v>
      </c>
      <c r="U121" s="278">
        <f t="shared" si="15"/>
        <v>0</v>
      </c>
      <c r="V121" s="278">
        <f t="shared" si="16"/>
        <v>0</v>
      </c>
      <c r="W121" s="278">
        <f t="shared" si="17"/>
        <v>0</v>
      </c>
      <c r="X121" s="279">
        <f t="shared" si="18"/>
        <v>0</v>
      </c>
      <c r="Y121" s="280">
        <f t="shared" si="20"/>
        <v>-1</v>
      </c>
    </row>
    <row r="122" spans="2:25" ht="12.75">
      <c r="B122" s="452"/>
      <c r="C122" s="453"/>
      <c r="E122" s="310">
        <v>119</v>
      </c>
      <c r="F122" s="314"/>
      <c r="G122" s="315">
        <f t="shared" si="10"/>
        <v>0</v>
      </c>
      <c r="H122" s="316"/>
      <c r="I122" s="317"/>
      <c r="J122" s="317"/>
      <c r="K122" s="317"/>
      <c r="L122" s="317"/>
      <c r="M122" s="317"/>
      <c r="N122" s="318"/>
      <c r="Q122" s="277">
        <f t="shared" si="11"/>
        <v>0</v>
      </c>
      <c r="R122" s="278">
        <f t="shared" si="12"/>
        <v>0</v>
      </c>
      <c r="S122" s="278">
        <f t="shared" si="13"/>
        <v>0</v>
      </c>
      <c r="T122" s="278">
        <f t="shared" si="14"/>
        <v>0</v>
      </c>
      <c r="U122" s="278">
        <f t="shared" si="15"/>
        <v>0</v>
      </c>
      <c r="V122" s="278">
        <f t="shared" si="16"/>
        <v>0</v>
      </c>
      <c r="W122" s="278">
        <f t="shared" si="17"/>
        <v>0</v>
      </c>
      <c r="X122" s="279">
        <f t="shared" si="18"/>
        <v>0</v>
      </c>
      <c r="Y122" s="280">
        <f t="shared" si="20"/>
        <v>-1</v>
      </c>
    </row>
    <row r="123" spans="2:25" ht="12.75">
      <c r="B123" s="452"/>
      <c r="C123" s="453"/>
      <c r="E123" s="310">
        <v>120</v>
      </c>
      <c r="F123" s="314"/>
      <c r="G123" s="315">
        <f t="shared" si="10"/>
        <v>0</v>
      </c>
      <c r="H123" s="316"/>
      <c r="I123" s="317"/>
      <c r="J123" s="317"/>
      <c r="K123" s="317"/>
      <c r="L123" s="317"/>
      <c r="M123" s="317"/>
      <c r="N123" s="318"/>
      <c r="Q123" s="277">
        <f t="shared" si="11"/>
        <v>0</v>
      </c>
      <c r="R123" s="278">
        <f t="shared" si="12"/>
        <v>0</v>
      </c>
      <c r="S123" s="278">
        <f t="shared" si="13"/>
        <v>0</v>
      </c>
      <c r="T123" s="278">
        <f t="shared" si="14"/>
        <v>0</v>
      </c>
      <c r="U123" s="278">
        <f t="shared" si="15"/>
        <v>0</v>
      </c>
      <c r="V123" s="278">
        <f t="shared" si="16"/>
        <v>0</v>
      </c>
      <c r="W123" s="278">
        <f t="shared" si="17"/>
        <v>0</v>
      </c>
      <c r="X123" s="279">
        <f t="shared" si="18"/>
        <v>0</v>
      </c>
      <c r="Y123" s="280">
        <f t="shared" si="20"/>
        <v>-1</v>
      </c>
    </row>
    <row r="124" spans="2:25" ht="12.75">
      <c r="B124" s="452"/>
      <c r="C124" s="453"/>
      <c r="E124" s="310">
        <v>121</v>
      </c>
      <c r="F124" s="314"/>
      <c r="G124" s="315">
        <f t="shared" si="10"/>
        <v>0</v>
      </c>
      <c r="H124" s="316"/>
      <c r="I124" s="317"/>
      <c r="J124" s="317"/>
      <c r="K124" s="317"/>
      <c r="L124" s="317"/>
      <c r="M124" s="317"/>
      <c r="N124" s="318"/>
      <c r="Q124" s="277">
        <f t="shared" si="11"/>
        <v>0</v>
      </c>
      <c r="R124" s="278">
        <f t="shared" si="12"/>
        <v>0</v>
      </c>
      <c r="S124" s="278">
        <f t="shared" si="13"/>
        <v>0</v>
      </c>
      <c r="T124" s="278">
        <f t="shared" si="14"/>
        <v>0</v>
      </c>
      <c r="U124" s="278">
        <f t="shared" si="15"/>
        <v>0</v>
      </c>
      <c r="V124" s="278">
        <f t="shared" si="16"/>
        <v>0</v>
      </c>
      <c r="W124" s="278">
        <f t="shared" si="17"/>
        <v>0</v>
      </c>
      <c r="X124" s="279">
        <f t="shared" si="18"/>
        <v>0</v>
      </c>
      <c r="Y124" s="280">
        <f t="shared" si="20"/>
        <v>-1</v>
      </c>
    </row>
    <row r="125" spans="2:25" ht="12.75">
      <c r="B125" s="452"/>
      <c r="C125" s="453"/>
      <c r="E125" s="310">
        <v>122</v>
      </c>
      <c r="F125" s="314"/>
      <c r="G125" s="315">
        <f t="shared" si="10"/>
        <v>0</v>
      </c>
      <c r="H125" s="316"/>
      <c r="I125" s="317"/>
      <c r="J125" s="317"/>
      <c r="K125" s="317"/>
      <c r="L125" s="317"/>
      <c r="M125" s="317"/>
      <c r="N125" s="318"/>
      <c r="Q125" s="277">
        <f t="shared" si="11"/>
        <v>0</v>
      </c>
      <c r="R125" s="278">
        <f t="shared" si="12"/>
        <v>0</v>
      </c>
      <c r="S125" s="278">
        <f t="shared" si="13"/>
        <v>0</v>
      </c>
      <c r="T125" s="278">
        <f t="shared" si="14"/>
        <v>0</v>
      </c>
      <c r="U125" s="278">
        <f t="shared" si="15"/>
        <v>0</v>
      </c>
      <c r="V125" s="278">
        <f t="shared" si="16"/>
        <v>0</v>
      </c>
      <c r="W125" s="278">
        <f t="shared" si="17"/>
        <v>0</v>
      </c>
      <c r="X125" s="279">
        <f t="shared" si="18"/>
        <v>0</v>
      </c>
      <c r="Y125" s="280">
        <f t="shared" si="20"/>
        <v>-1</v>
      </c>
    </row>
    <row r="126" spans="2:25" ht="12.75">
      <c r="B126" s="452"/>
      <c r="C126" s="453"/>
      <c r="E126" s="310">
        <v>123</v>
      </c>
      <c r="F126" s="314"/>
      <c r="G126" s="315">
        <f t="shared" si="10"/>
        <v>0</v>
      </c>
      <c r="H126" s="316"/>
      <c r="I126" s="317"/>
      <c r="J126" s="317"/>
      <c r="K126" s="317"/>
      <c r="L126" s="317"/>
      <c r="M126" s="317"/>
      <c r="N126" s="318"/>
      <c r="Q126" s="277">
        <f t="shared" si="11"/>
        <v>0</v>
      </c>
      <c r="R126" s="278">
        <f t="shared" si="12"/>
        <v>0</v>
      </c>
      <c r="S126" s="278">
        <f t="shared" si="13"/>
        <v>0</v>
      </c>
      <c r="T126" s="278">
        <f t="shared" si="14"/>
        <v>0</v>
      </c>
      <c r="U126" s="278">
        <f t="shared" si="15"/>
        <v>0</v>
      </c>
      <c r="V126" s="278">
        <f t="shared" si="16"/>
        <v>0</v>
      </c>
      <c r="W126" s="278">
        <f t="shared" si="17"/>
        <v>0</v>
      </c>
      <c r="X126" s="279">
        <f t="shared" si="18"/>
        <v>0</v>
      </c>
      <c r="Y126" s="280">
        <f t="shared" si="20"/>
        <v>-1</v>
      </c>
    </row>
    <row r="127" spans="2:25" ht="12.75">
      <c r="B127" s="452"/>
      <c r="C127" s="453"/>
      <c r="E127" s="310">
        <v>124</v>
      </c>
      <c r="F127" s="314"/>
      <c r="G127" s="315">
        <f aca="true" t="shared" si="21" ref="G127:G190">SUM(H127:N127)</f>
        <v>0</v>
      </c>
      <c r="H127" s="316"/>
      <c r="I127" s="317"/>
      <c r="J127" s="317"/>
      <c r="K127" s="317"/>
      <c r="L127" s="317"/>
      <c r="M127" s="317"/>
      <c r="N127" s="318"/>
      <c r="Q127" s="277">
        <f t="shared" si="11"/>
        <v>0</v>
      </c>
      <c r="R127" s="278">
        <f t="shared" si="12"/>
        <v>0</v>
      </c>
      <c r="S127" s="278">
        <f t="shared" si="13"/>
        <v>0</v>
      </c>
      <c r="T127" s="278">
        <f t="shared" si="14"/>
        <v>0</v>
      </c>
      <c r="U127" s="278">
        <f t="shared" si="15"/>
        <v>0</v>
      </c>
      <c r="V127" s="278">
        <f t="shared" si="16"/>
        <v>0</v>
      </c>
      <c r="W127" s="278">
        <f t="shared" si="17"/>
        <v>0</v>
      </c>
      <c r="X127" s="279">
        <f t="shared" si="18"/>
        <v>0</v>
      </c>
      <c r="Y127" s="280">
        <f t="shared" si="20"/>
        <v>-1</v>
      </c>
    </row>
    <row r="128" spans="2:25" ht="12.75">
      <c r="B128" s="452"/>
      <c r="C128" s="453"/>
      <c r="E128" s="310">
        <v>125</v>
      </c>
      <c r="F128" s="314"/>
      <c r="G128" s="315">
        <f t="shared" si="21"/>
        <v>0</v>
      </c>
      <c r="H128" s="316"/>
      <c r="I128" s="317"/>
      <c r="J128" s="317"/>
      <c r="K128" s="317"/>
      <c r="L128" s="317"/>
      <c r="M128" s="317"/>
      <c r="N128" s="318"/>
      <c r="Q128" s="277">
        <f t="shared" si="11"/>
        <v>0</v>
      </c>
      <c r="R128" s="278">
        <f t="shared" si="12"/>
        <v>0</v>
      </c>
      <c r="S128" s="278">
        <f t="shared" si="13"/>
        <v>0</v>
      </c>
      <c r="T128" s="278">
        <f t="shared" si="14"/>
        <v>0</v>
      </c>
      <c r="U128" s="278">
        <f t="shared" si="15"/>
        <v>0</v>
      </c>
      <c r="V128" s="278">
        <f t="shared" si="16"/>
        <v>0</v>
      </c>
      <c r="W128" s="278">
        <f t="shared" si="17"/>
        <v>0</v>
      </c>
      <c r="X128" s="279">
        <f t="shared" si="18"/>
        <v>0</v>
      </c>
      <c r="Y128" s="280">
        <f t="shared" si="20"/>
        <v>-1</v>
      </c>
    </row>
    <row r="129" spans="2:25" ht="12.75">
      <c r="B129" s="452"/>
      <c r="C129" s="453"/>
      <c r="E129" s="310">
        <v>126</v>
      </c>
      <c r="F129" s="314"/>
      <c r="G129" s="315">
        <f t="shared" si="21"/>
        <v>0</v>
      </c>
      <c r="H129" s="316"/>
      <c r="I129" s="317"/>
      <c r="J129" s="317"/>
      <c r="K129" s="317"/>
      <c r="L129" s="317"/>
      <c r="M129" s="317"/>
      <c r="N129" s="318"/>
      <c r="Q129" s="277">
        <f t="shared" si="11"/>
        <v>0</v>
      </c>
      <c r="R129" s="278">
        <f t="shared" si="12"/>
        <v>0</v>
      </c>
      <c r="S129" s="278">
        <f t="shared" si="13"/>
        <v>0</v>
      </c>
      <c r="T129" s="278">
        <f t="shared" si="14"/>
        <v>0</v>
      </c>
      <c r="U129" s="278">
        <f t="shared" si="15"/>
        <v>0</v>
      </c>
      <c r="V129" s="278">
        <f t="shared" si="16"/>
        <v>0</v>
      </c>
      <c r="W129" s="278">
        <f t="shared" si="17"/>
        <v>0</v>
      </c>
      <c r="X129" s="279">
        <f t="shared" si="18"/>
        <v>0</v>
      </c>
      <c r="Y129" s="280">
        <f t="shared" si="20"/>
        <v>-1</v>
      </c>
    </row>
    <row r="130" spans="2:25" ht="12.75">
      <c r="B130" s="452"/>
      <c r="C130" s="453"/>
      <c r="E130" s="310">
        <v>127</v>
      </c>
      <c r="F130" s="314"/>
      <c r="G130" s="315">
        <f t="shared" si="21"/>
        <v>0</v>
      </c>
      <c r="H130" s="316"/>
      <c r="I130" s="317"/>
      <c r="J130" s="317"/>
      <c r="K130" s="317"/>
      <c r="L130" s="317"/>
      <c r="M130" s="317"/>
      <c r="N130" s="318"/>
      <c r="Q130" s="277">
        <f t="shared" si="11"/>
        <v>0</v>
      </c>
      <c r="R130" s="278">
        <f t="shared" si="12"/>
        <v>0</v>
      </c>
      <c r="S130" s="278">
        <f t="shared" si="13"/>
        <v>0</v>
      </c>
      <c r="T130" s="278">
        <f t="shared" si="14"/>
        <v>0</v>
      </c>
      <c r="U130" s="278">
        <f t="shared" si="15"/>
        <v>0</v>
      </c>
      <c r="V130" s="278">
        <f t="shared" si="16"/>
        <v>0</v>
      </c>
      <c r="W130" s="278">
        <f t="shared" si="17"/>
        <v>0</v>
      </c>
      <c r="X130" s="279">
        <f t="shared" si="18"/>
        <v>0</v>
      </c>
      <c r="Y130" s="280">
        <f t="shared" si="20"/>
        <v>-1</v>
      </c>
    </row>
    <row r="131" spans="2:25" ht="12.75">
      <c r="B131" s="452"/>
      <c r="C131" s="453"/>
      <c r="E131" s="310">
        <v>128</v>
      </c>
      <c r="F131" s="314"/>
      <c r="G131" s="315">
        <f t="shared" si="21"/>
        <v>0</v>
      </c>
      <c r="H131" s="316"/>
      <c r="I131" s="317"/>
      <c r="J131" s="317"/>
      <c r="K131" s="317"/>
      <c r="L131" s="317"/>
      <c r="M131" s="317"/>
      <c r="N131" s="318"/>
      <c r="Q131" s="277">
        <f t="shared" si="11"/>
        <v>0</v>
      </c>
      <c r="R131" s="278">
        <f t="shared" si="12"/>
        <v>0</v>
      </c>
      <c r="S131" s="278">
        <f t="shared" si="13"/>
        <v>0</v>
      </c>
      <c r="T131" s="278">
        <f t="shared" si="14"/>
        <v>0</v>
      </c>
      <c r="U131" s="278">
        <f t="shared" si="15"/>
        <v>0</v>
      </c>
      <c r="V131" s="278">
        <f t="shared" si="16"/>
        <v>0</v>
      </c>
      <c r="W131" s="278">
        <f t="shared" si="17"/>
        <v>0</v>
      </c>
      <c r="X131" s="279">
        <f t="shared" si="18"/>
        <v>0</v>
      </c>
      <c r="Y131" s="280">
        <f t="shared" si="20"/>
        <v>-1</v>
      </c>
    </row>
    <row r="132" spans="2:25" ht="12.75">
      <c r="B132" s="452"/>
      <c r="C132" s="453"/>
      <c r="E132" s="310">
        <v>129</v>
      </c>
      <c r="F132" s="314"/>
      <c r="G132" s="315">
        <f t="shared" si="21"/>
        <v>0</v>
      </c>
      <c r="H132" s="316"/>
      <c r="I132" s="317"/>
      <c r="J132" s="317"/>
      <c r="K132" s="317"/>
      <c r="L132" s="317"/>
      <c r="M132" s="317"/>
      <c r="N132" s="318"/>
      <c r="Q132" s="277">
        <f aca="true" t="shared" si="22" ref="Q132:Q186">COUNTIF($H132:$N132,100)</f>
        <v>0</v>
      </c>
      <c r="R132" s="278">
        <f aca="true" t="shared" si="23" ref="R132:R186">COUNTIF($H132:$N132,85)</f>
        <v>0</v>
      </c>
      <c r="S132" s="278">
        <f aca="true" t="shared" si="24" ref="S132:S186">COUNTIF($H132:$N132,72)</f>
        <v>0</v>
      </c>
      <c r="T132" s="278">
        <f aca="true" t="shared" si="25" ref="T132:T186">COUNTIF($H132:$N132,61)</f>
        <v>0</v>
      </c>
      <c r="U132" s="278">
        <f aca="true" t="shared" si="26" ref="U132:U186">COUNTIF($H132:$N132,50)</f>
        <v>0</v>
      </c>
      <c r="V132" s="278">
        <f aca="true" t="shared" si="27" ref="V132:V186">COUNTIF($H132:$N132,39)</f>
        <v>0</v>
      </c>
      <c r="W132" s="278">
        <f aca="true" t="shared" si="28" ref="W132:W186">COUNTIF($H132:$N132,25)</f>
        <v>0</v>
      </c>
      <c r="X132" s="279">
        <f aca="true" t="shared" si="29" ref="X132:X186">COUNTIF($H132:$N132,20)</f>
        <v>0</v>
      </c>
      <c r="Y132" s="280">
        <f t="shared" si="20"/>
        <v>-1</v>
      </c>
    </row>
    <row r="133" spans="2:25" ht="12.75">
      <c r="B133" s="452"/>
      <c r="C133" s="453"/>
      <c r="E133" s="310">
        <v>130</v>
      </c>
      <c r="F133" s="314"/>
      <c r="G133" s="315">
        <f t="shared" si="21"/>
        <v>0</v>
      </c>
      <c r="H133" s="316"/>
      <c r="I133" s="317"/>
      <c r="J133" s="317"/>
      <c r="K133" s="317"/>
      <c r="L133" s="317"/>
      <c r="M133" s="317"/>
      <c r="N133" s="318"/>
      <c r="Q133" s="277">
        <f t="shared" si="22"/>
        <v>0</v>
      </c>
      <c r="R133" s="278">
        <f t="shared" si="23"/>
        <v>0</v>
      </c>
      <c r="S133" s="278">
        <f t="shared" si="24"/>
        <v>0</v>
      </c>
      <c r="T133" s="278">
        <f t="shared" si="25"/>
        <v>0</v>
      </c>
      <c r="U133" s="278">
        <f t="shared" si="26"/>
        <v>0</v>
      </c>
      <c r="V133" s="278">
        <f t="shared" si="27"/>
        <v>0</v>
      </c>
      <c r="W133" s="278">
        <f t="shared" si="28"/>
        <v>0</v>
      </c>
      <c r="X133" s="279">
        <f t="shared" si="29"/>
        <v>0</v>
      </c>
      <c r="Y133" s="280">
        <f t="shared" si="20"/>
        <v>-1</v>
      </c>
    </row>
    <row r="134" spans="2:25" ht="12.75">
      <c r="B134" s="452"/>
      <c r="C134" s="453"/>
      <c r="E134" s="310">
        <v>131</v>
      </c>
      <c r="F134" s="314"/>
      <c r="G134" s="315">
        <f t="shared" si="21"/>
        <v>0</v>
      </c>
      <c r="H134" s="316"/>
      <c r="I134" s="317"/>
      <c r="J134" s="317"/>
      <c r="K134" s="317"/>
      <c r="L134" s="317"/>
      <c r="M134" s="317"/>
      <c r="N134" s="318"/>
      <c r="Q134" s="277">
        <f t="shared" si="22"/>
        <v>0</v>
      </c>
      <c r="R134" s="278">
        <f t="shared" si="23"/>
        <v>0</v>
      </c>
      <c r="S134" s="278">
        <f t="shared" si="24"/>
        <v>0</v>
      </c>
      <c r="T134" s="278">
        <f t="shared" si="25"/>
        <v>0</v>
      </c>
      <c r="U134" s="278">
        <f t="shared" si="26"/>
        <v>0</v>
      </c>
      <c r="V134" s="278">
        <f t="shared" si="27"/>
        <v>0</v>
      </c>
      <c r="W134" s="278">
        <f t="shared" si="28"/>
        <v>0</v>
      </c>
      <c r="X134" s="279">
        <f t="shared" si="29"/>
        <v>0</v>
      </c>
      <c r="Y134" s="280">
        <f t="shared" si="20"/>
        <v>-1</v>
      </c>
    </row>
    <row r="135" spans="2:25" ht="12.75">
      <c r="B135" s="452"/>
      <c r="C135" s="453"/>
      <c r="E135" s="310">
        <v>132</v>
      </c>
      <c r="F135" s="314"/>
      <c r="G135" s="315">
        <f t="shared" si="21"/>
        <v>0</v>
      </c>
      <c r="H135" s="316"/>
      <c r="I135" s="317"/>
      <c r="J135" s="317"/>
      <c r="K135" s="317"/>
      <c r="L135" s="317"/>
      <c r="M135" s="317"/>
      <c r="N135" s="318"/>
      <c r="Q135" s="277">
        <f t="shared" si="22"/>
        <v>0</v>
      </c>
      <c r="R135" s="278">
        <f t="shared" si="23"/>
        <v>0</v>
      </c>
      <c r="S135" s="278">
        <f t="shared" si="24"/>
        <v>0</v>
      </c>
      <c r="T135" s="278">
        <f t="shared" si="25"/>
        <v>0</v>
      </c>
      <c r="U135" s="278">
        <f t="shared" si="26"/>
        <v>0</v>
      </c>
      <c r="V135" s="278">
        <f t="shared" si="27"/>
        <v>0</v>
      </c>
      <c r="W135" s="278">
        <f t="shared" si="28"/>
        <v>0</v>
      </c>
      <c r="X135" s="279">
        <f t="shared" si="29"/>
        <v>0</v>
      </c>
      <c r="Y135" s="280">
        <f t="shared" si="20"/>
        <v>-1</v>
      </c>
    </row>
    <row r="136" spans="2:25" ht="12.75">
      <c r="B136" s="452"/>
      <c r="C136" s="453"/>
      <c r="E136" s="310">
        <v>133</v>
      </c>
      <c r="F136" s="314"/>
      <c r="G136" s="315">
        <f t="shared" si="21"/>
        <v>0</v>
      </c>
      <c r="H136" s="316"/>
      <c r="I136" s="317"/>
      <c r="J136" s="317"/>
      <c r="K136" s="317"/>
      <c r="L136" s="317"/>
      <c r="M136" s="317"/>
      <c r="N136" s="318"/>
      <c r="Q136" s="277">
        <f t="shared" si="22"/>
        <v>0</v>
      </c>
      <c r="R136" s="278">
        <f t="shared" si="23"/>
        <v>0</v>
      </c>
      <c r="S136" s="278">
        <f t="shared" si="24"/>
        <v>0</v>
      </c>
      <c r="T136" s="278">
        <f t="shared" si="25"/>
        <v>0</v>
      </c>
      <c r="U136" s="278">
        <f t="shared" si="26"/>
        <v>0</v>
      </c>
      <c r="V136" s="278">
        <f t="shared" si="27"/>
        <v>0</v>
      </c>
      <c r="W136" s="278">
        <f t="shared" si="28"/>
        <v>0</v>
      </c>
      <c r="X136" s="279">
        <f t="shared" si="29"/>
        <v>0</v>
      </c>
      <c r="Y136" s="280">
        <f t="shared" si="20"/>
        <v>-1</v>
      </c>
    </row>
    <row r="137" spans="2:25" ht="12.75">
      <c r="B137" s="452"/>
      <c r="C137" s="453"/>
      <c r="E137" s="310">
        <v>134</v>
      </c>
      <c r="F137" s="314"/>
      <c r="G137" s="315">
        <f t="shared" si="21"/>
        <v>0</v>
      </c>
      <c r="H137" s="316"/>
      <c r="I137" s="317"/>
      <c r="J137" s="317"/>
      <c r="K137" s="317"/>
      <c r="L137" s="317"/>
      <c r="M137" s="317"/>
      <c r="N137" s="318"/>
      <c r="Q137" s="277">
        <f t="shared" si="22"/>
        <v>0</v>
      </c>
      <c r="R137" s="278">
        <f t="shared" si="23"/>
        <v>0</v>
      </c>
      <c r="S137" s="278">
        <f t="shared" si="24"/>
        <v>0</v>
      </c>
      <c r="T137" s="278">
        <f t="shared" si="25"/>
        <v>0</v>
      </c>
      <c r="U137" s="278">
        <f t="shared" si="26"/>
        <v>0</v>
      </c>
      <c r="V137" s="278">
        <f t="shared" si="27"/>
        <v>0</v>
      </c>
      <c r="W137" s="278">
        <f t="shared" si="28"/>
        <v>0</v>
      </c>
      <c r="X137" s="279">
        <f t="shared" si="29"/>
        <v>0</v>
      </c>
      <c r="Y137" s="280">
        <f t="shared" si="20"/>
        <v>-1</v>
      </c>
    </row>
    <row r="138" spans="2:25" ht="12.75">
      <c r="B138" s="452"/>
      <c r="C138" s="453"/>
      <c r="E138" s="310">
        <v>135</v>
      </c>
      <c r="F138" s="314"/>
      <c r="G138" s="315">
        <f t="shared" si="21"/>
        <v>0</v>
      </c>
      <c r="H138" s="316"/>
      <c r="I138" s="317"/>
      <c r="J138" s="317"/>
      <c r="K138" s="317"/>
      <c r="L138" s="317"/>
      <c r="M138" s="317"/>
      <c r="N138" s="318"/>
      <c r="Q138" s="277">
        <f t="shared" si="22"/>
        <v>0</v>
      </c>
      <c r="R138" s="278">
        <f t="shared" si="23"/>
        <v>0</v>
      </c>
      <c r="S138" s="278">
        <f t="shared" si="24"/>
        <v>0</v>
      </c>
      <c r="T138" s="278">
        <f t="shared" si="25"/>
        <v>0</v>
      </c>
      <c r="U138" s="278">
        <f t="shared" si="26"/>
        <v>0</v>
      </c>
      <c r="V138" s="278">
        <f t="shared" si="27"/>
        <v>0</v>
      </c>
      <c r="W138" s="278">
        <f t="shared" si="28"/>
        <v>0</v>
      </c>
      <c r="X138" s="279">
        <f t="shared" si="29"/>
        <v>0</v>
      </c>
      <c r="Y138" s="280">
        <f t="shared" si="20"/>
        <v>-1</v>
      </c>
    </row>
    <row r="139" spans="2:25" ht="12.75">
      <c r="B139" s="452"/>
      <c r="C139" s="453"/>
      <c r="E139" s="310">
        <v>136</v>
      </c>
      <c r="F139" s="314"/>
      <c r="G139" s="315">
        <f t="shared" si="21"/>
        <v>0</v>
      </c>
      <c r="H139" s="316"/>
      <c r="I139" s="317"/>
      <c r="J139" s="317"/>
      <c r="K139" s="317"/>
      <c r="L139" s="317"/>
      <c r="M139" s="317"/>
      <c r="N139" s="318"/>
      <c r="Q139" s="277">
        <f t="shared" si="22"/>
        <v>0</v>
      </c>
      <c r="R139" s="278">
        <f t="shared" si="23"/>
        <v>0</v>
      </c>
      <c r="S139" s="278">
        <f t="shared" si="24"/>
        <v>0</v>
      </c>
      <c r="T139" s="278">
        <f t="shared" si="25"/>
        <v>0</v>
      </c>
      <c r="U139" s="278">
        <f t="shared" si="26"/>
        <v>0</v>
      </c>
      <c r="V139" s="278">
        <f t="shared" si="27"/>
        <v>0</v>
      </c>
      <c r="W139" s="278">
        <f t="shared" si="28"/>
        <v>0</v>
      </c>
      <c r="X139" s="279">
        <f t="shared" si="29"/>
        <v>0</v>
      </c>
      <c r="Y139" s="280">
        <f t="shared" si="20"/>
        <v>-1</v>
      </c>
    </row>
    <row r="140" spans="2:25" ht="12.75">
      <c r="B140" s="452"/>
      <c r="C140" s="453"/>
      <c r="E140" s="310">
        <v>137</v>
      </c>
      <c r="F140" s="314"/>
      <c r="G140" s="315">
        <f t="shared" si="21"/>
        <v>0</v>
      </c>
      <c r="H140" s="316"/>
      <c r="I140" s="317"/>
      <c r="J140" s="317"/>
      <c r="K140" s="317"/>
      <c r="L140" s="317"/>
      <c r="M140" s="317"/>
      <c r="N140" s="318"/>
      <c r="Q140" s="277">
        <f t="shared" si="22"/>
        <v>0</v>
      </c>
      <c r="R140" s="278">
        <f t="shared" si="23"/>
        <v>0</v>
      </c>
      <c r="S140" s="278">
        <f t="shared" si="24"/>
        <v>0</v>
      </c>
      <c r="T140" s="278">
        <f t="shared" si="25"/>
        <v>0</v>
      </c>
      <c r="U140" s="278">
        <f t="shared" si="26"/>
        <v>0</v>
      </c>
      <c r="V140" s="278">
        <f t="shared" si="27"/>
        <v>0</v>
      </c>
      <c r="W140" s="278">
        <f t="shared" si="28"/>
        <v>0</v>
      </c>
      <c r="X140" s="279">
        <f t="shared" si="29"/>
        <v>0</v>
      </c>
      <c r="Y140" s="280">
        <f t="shared" si="20"/>
        <v>-1</v>
      </c>
    </row>
    <row r="141" spans="2:25" ht="12.75">
      <c r="B141" s="452"/>
      <c r="C141" s="453"/>
      <c r="E141" s="310">
        <v>138</v>
      </c>
      <c r="F141" s="314"/>
      <c r="G141" s="315">
        <f t="shared" si="21"/>
        <v>0</v>
      </c>
      <c r="H141" s="316"/>
      <c r="I141" s="317"/>
      <c r="J141" s="317"/>
      <c r="K141" s="317"/>
      <c r="L141" s="317"/>
      <c r="M141" s="317"/>
      <c r="N141" s="323"/>
      <c r="Q141" s="277">
        <f t="shared" si="22"/>
        <v>0</v>
      </c>
      <c r="R141" s="278">
        <f t="shared" si="23"/>
        <v>0</v>
      </c>
      <c r="S141" s="278">
        <f t="shared" si="24"/>
        <v>0</v>
      </c>
      <c r="T141" s="278">
        <f t="shared" si="25"/>
        <v>0</v>
      </c>
      <c r="U141" s="278">
        <f t="shared" si="26"/>
        <v>0</v>
      </c>
      <c r="V141" s="278">
        <f t="shared" si="27"/>
        <v>0</v>
      </c>
      <c r="W141" s="278">
        <f t="shared" si="28"/>
        <v>0</v>
      </c>
      <c r="X141" s="279">
        <f t="shared" si="29"/>
        <v>0</v>
      </c>
      <c r="Y141" s="280">
        <f t="shared" si="20"/>
        <v>-1</v>
      </c>
    </row>
    <row r="142" spans="2:25" ht="12.75">
      <c r="B142" s="452"/>
      <c r="C142" s="453"/>
      <c r="E142" s="310">
        <v>139</v>
      </c>
      <c r="F142" s="314"/>
      <c r="G142" s="315">
        <f t="shared" si="21"/>
        <v>0</v>
      </c>
      <c r="H142" s="316"/>
      <c r="I142" s="317"/>
      <c r="J142" s="317"/>
      <c r="K142" s="317"/>
      <c r="L142" s="317"/>
      <c r="M142" s="317"/>
      <c r="N142" s="318"/>
      <c r="Q142" s="277">
        <f t="shared" si="22"/>
        <v>0</v>
      </c>
      <c r="R142" s="278">
        <f t="shared" si="23"/>
        <v>0</v>
      </c>
      <c r="S142" s="278">
        <f t="shared" si="24"/>
        <v>0</v>
      </c>
      <c r="T142" s="278">
        <f t="shared" si="25"/>
        <v>0</v>
      </c>
      <c r="U142" s="278">
        <f t="shared" si="26"/>
        <v>0</v>
      </c>
      <c r="V142" s="278">
        <f t="shared" si="27"/>
        <v>0</v>
      </c>
      <c r="W142" s="278">
        <f t="shared" si="28"/>
        <v>0</v>
      </c>
      <c r="X142" s="279">
        <f t="shared" si="29"/>
        <v>0</v>
      </c>
      <c r="Y142" s="280">
        <f t="shared" si="20"/>
        <v>-1</v>
      </c>
    </row>
    <row r="143" spans="2:25" ht="12.75">
      <c r="B143" s="452"/>
      <c r="C143" s="453"/>
      <c r="E143" s="310">
        <v>140</v>
      </c>
      <c r="F143" s="314"/>
      <c r="G143" s="315">
        <f t="shared" si="21"/>
        <v>0</v>
      </c>
      <c r="H143" s="316"/>
      <c r="I143" s="317"/>
      <c r="J143" s="317"/>
      <c r="K143" s="317"/>
      <c r="L143" s="317"/>
      <c r="M143" s="317"/>
      <c r="N143" s="318"/>
      <c r="Q143" s="277">
        <f t="shared" si="22"/>
        <v>0</v>
      </c>
      <c r="R143" s="278">
        <f t="shared" si="23"/>
        <v>0</v>
      </c>
      <c r="S143" s="278">
        <f t="shared" si="24"/>
        <v>0</v>
      </c>
      <c r="T143" s="278">
        <f t="shared" si="25"/>
        <v>0</v>
      </c>
      <c r="U143" s="278">
        <f t="shared" si="26"/>
        <v>0</v>
      </c>
      <c r="V143" s="278">
        <f t="shared" si="27"/>
        <v>0</v>
      </c>
      <c r="W143" s="278">
        <f t="shared" si="28"/>
        <v>0</v>
      </c>
      <c r="X143" s="279">
        <f t="shared" si="29"/>
        <v>0</v>
      </c>
      <c r="Y143" s="280">
        <f t="shared" si="20"/>
        <v>-1</v>
      </c>
    </row>
    <row r="144" spans="2:25" ht="12.75">
      <c r="B144" s="452"/>
      <c r="C144" s="453"/>
      <c r="E144" s="310">
        <v>141</v>
      </c>
      <c r="F144" s="314"/>
      <c r="G144" s="315">
        <f t="shared" si="21"/>
        <v>0</v>
      </c>
      <c r="H144" s="316"/>
      <c r="I144" s="317"/>
      <c r="J144" s="317"/>
      <c r="K144" s="317"/>
      <c r="L144" s="317"/>
      <c r="M144" s="317"/>
      <c r="N144" s="318"/>
      <c r="Q144" s="277">
        <f t="shared" si="22"/>
        <v>0</v>
      </c>
      <c r="R144" s="278">
        <f t="shared" si="23"/>
        <v>0</v>
      </c>
      <c r="S144" s="278">
        <f t="shared" si="24"/>
        <v>0</v>
      </c>
      <c r="T144" s="278">
        <f t="shared" si="25"/>
        <v>0</v>
      </c>
      <c r="U144" s="278">
        <f t="shared" si="26"/>
        <v>0</v>
      </c>
      <c r="V144" s="278">
        <f t="shared" si="27"/>
        <v>0</v>
      </c>
      <c r="W144" s="278">
        <f t="shared" si="28"/>
        <v>0</v>
      </c>
      <c r="X144" s="279">
        <f t="shared" si="29"/>
        <v>0</v>
      </c>
      <c r="Y144" s="280">
        <f t="shared" si="20"/>
        <v>-1</v>
      </c>
    </row>
    <row r="145" spans="2:25" ht="12.75">
      <c r="B145" s="452"/>
      <c r="C145" s="453"/>
      <c r="E145" s="310">
        <v>142</v>
      </c>
      <c r="F145" s="314"/>
      <c r="G145" s="315">
        <f t="shared" si="21"/>
        <v>0</v>
      </c>
      <c r="H145" s="316"/>
      <c r="I145" s="317"/>
      <c r="J145" s="317"/>
      <c r="K145" s="317"/>
      <c r="L145" s="317"/>
      <c r="M145" s="317"/>
      <c r="N145" s="323"/>
      <c r="Q145" s="277">
        <f t="shared" si="22"/>
        <v>0</v>
      </c>
      <c r="R145" s="278">
        <f t="shared" si="23"/>
        <v>0</v>
      </c>
      <c r="S145" s="278">
        <f t="shared" si="24"/>
        <v>0</v>
      </c>
      <c r="T145" s="278">
        <f t="shared" si="25"/>
        <v>0</v>
      </c>
      <c r="U145" s="278">
        <f t="shared" si="26"/>
        <v>0</v>
      </c>
      <c r="V145" s="278">
        <f t="shared" si="27"/>
        <v>0</v>
      </c>
      <c r="W145" s="278">
        <f t="shared" si="28"/>
        <v>0</v>
      </c>
      <c r="X145" s="279">
        <f t="shared" si="29"/>
        <v>0</v>
      </c>
      <c r="Y145" s="280">
        <f t="shared" si="20"/>
        <v>-1</v>
      </c>
    </row>
    <row r="146" spans="2:25" ht="12.75">
      <c r="B146" s="452"/>
      <c r="C146" s="453"/>
      <c r="E146" s="310">
        <v>143</v>
      </c>
      <c r="F146" s="314"/>
      <c r="G146" s="315">
        <f t="shared" si="21"/>
        <v>0</v>
      </c>
      <c r="H146" s="316"/>
      <c r="I146" s="317"/>
      <c r="J146" s="317"/>
      <c r="K146" s="317"/>
      <c r="L146" s="317"/>
      <c r="M146" s="317"/>
      <c r="N146" s="323"/>
      <c r="Q146" s="277">
        <f t="shared" si="22"/>
        <v>0</v>
      </c>
      <c r="R146" s="278">
        <f t="shared" si="23"/>
        <v>0</v>
      </c>
      <c r="S146" s="278">
        <f t="shared" si="24"/>
        <v>0</v>
      </c>
      <c r="T146" s="278">
        <f t="shared" si="25"/>
        <v>0</v>
      </c>
      <c r="U146" s="278">
        <f t="shared" si="26"/>
        <v>0</v>
      </c>
      <c r="V146" s="278">
        <f t="shared" si="27"/>
        <v>0</v>
      </c>
      <c r="W146" s="278">
        <f t="shared" si="28"/>
        <v>0</v>
      </c>
      <c r="X146" s="279">
        <f t="shared" si="29"/>
        <v>0</v>
      </c>
      <c r="Y146" s="280">
        <f t="shared" si="20"/>
        <v>-1</v>
      </c>
    </row>
    <row r="147" spans="2:25" ht="12.75">
      <c r="B147" s="452"/>
      <c r="C147" s="453"/>
      <c r="E147" s="310">
        <v>144</v>
      </c>
      <c r="F147" s="314"/>
      <c r="G147" s="315">
        <f t="shared" si="21"/>
        <v>0</v>
      </c>
      <c r="H147" s="316"/>
      <c r="I147" s="317"/>
      <c r="J147" s="317"/>
      <c r="K147" s="317"/>
      <c r="L147" s="317"/>
      <c r="M147" s="317"/>
      <c r="N147" s="318"/>
      <c r="Q147" s="277">
        <f t="shared" si="22"/>
        <v>0</v>
      </c>
      <c r="R147" s="278">
        <f t="shared" si="23"/>
        <v>0</v>
      </c>
      <c r="S147" s="278">
        <f t="shared" si="24"/>
        <v>0</v>
      </c>
      <c r="T147" s="278">
        <f t="shared" si="25"/>
        <v>0</v>
      </c>
      <c r="U147" s="278">
        <f t="shared" si="26"/>
        <v>0</v>
      </c>
      <c r="V147" s="278">
        <f t="shared" si="27"/>
        <v>0</v>
      </c>
      <c r="W147" s="278">
        <f t="shared" si="28"/>
        <v>0</v>
      </c>
      <c r="X147" s="279">
        <f t="shared" si="29"/>
        <v>0</v>
      </c>
      <c r="Y147" s="280">
        <f t="shared" si="20"/>
        <v>-1</v>
      </c>
    </row>
    <row r="148" spans="2:25" ht="12.75">
      <c r="B148" s="452"/>
      <c r="C148" s="453"/>
      <c r="E148" s="310">
        <v>145</v>
      </c>
      <c r="F148" s="314"/>
      <c r="G148" s="315">
        <f t="shared" si="21"/>
        <v>0</v>
      </c>
      <c r="H148" s="316"/>
      <c r="I148" s="317"/>
      <c r="J148" s="317"/>
      <c r="K148" s="317"/>
      <c r="L148" s="317"/>
      <c r="M148" s="317"/>
      <c r="N148" s="318"/>
      <c r="Q148" s="277">
        <f t="shared" si="22"/>
        <v>0</v>
      </c>
      <c r="R148" s="278">
        <f t="shared" si="23"/>
        <v>0</v>
      </c>
      <c r="S148" s="278">
        <f t="shared" si="24"/>
        <v>0</v>
      </c>
      <c r="T148" s="278">
        <f t="shared" si="25"/>
        <v>0</v>
      </c>
      <c r="U148" s="278">
        <f t="shared" si="26"/>
        <v>0</v>
      </c>
      <c r="V148" s="278">
        <f t="shared" si="27"/>
        <v>0</v>
      </c>
      <c r="W148" s="278">
        <f t="shared" si="28"/>
        <v>0</v>
      </c>
      <c r="X148" s="279">
        <f t="shared" si="29"/>
        <v>0</v>
      </c>
      <c r="Y148" s="280">
        <f t="shared" si="20"/>
        <v>-1</v>
      </c>
    </row>
    <row r="149" spans="2:25" ht="12.75">
      <c r="B149" s="452"/>
      <c r="C149" s="453"/>
      <c r="E149" s="310">
        <v>146</v>
      </c>
      <c r="F149" s="314"/>
      <c r="G149" s="315">
        <f t="shared" si="21"/>
        <v>0</v>
      </c>
      <c r="H149" s="316"/>
      <c r="I149" s="317"/>
      <c r="J149" s="317"/>
      <c r="K149" s="317"/>
      <c r="L149" s="317"/>
      <c r="M149" s="317"/>
      <c r="N149" s="318"/>
      <c r="Q149" s="277">
        <f t="shared" si="22"/>
        <v>0</v>
      </c>
      <c r="R149" s="278">
        <f t="shared" si="23"/>
        <v>0</v>
      </c>
      <c r="S149" s="278">
        <f t="shared" si="24"/>
        <v>0</v>
      </c>
      <c r="T149" s="278">
        <f t="shared" si="25"/>
        <v>0</v>
      </c>
      <c r="U149" s="278">
        <f t="shared" si="26"/>
        <v>0</v>
      </c>
      <c r="V149" s="278">
        <f t="shared" si="27"/>
        <v>0</v>
      </c>
      <c r="W149" s="278">
        <f t="shared" si="28"/>
        <v>0</v>
      </c>
      <c r="X149" s="279">
        <f t="shared" si="29"/>
        <v>0</v>
      </c>
      <c r="Y149" s="280">
        <f t="shared" si="20"/>
        <v>-1</v>
      </c>
    </row>
    <row r="150" spans="2:25" ht="12.75">
      <c r="B150" s="452"/>
      <c r="C150" s="453"/>
      <c r="E150" s="310">
        <v>147</v>
      </c>
      <c r="F150" s="314"/>
      <c r="G150" s="315">
        <f t="shared" si="21"/>
        <v>0</v>
      </c>
      <c r="H150" s="316"/>
      <c r="I150" s="317"/>
      <c r="J150" s="317"/>
      <c r="K150" s="317"/>
      <c r="L150" s="317"/>
      <c r="M150" s="317"/>
      <c r="N150" s="318"/>
      <c r="Q150" s="277">
        <f t="shared" si="22"/>
        <v>0</v>
      </c>
      <c r="R150" s="278">
        <f t="shared" si="23"/>
        <v>0</v>
      </c>
      <c r="S150" s="278">
        <f t="shared" si="24"/>
        <v>0</v>
      </c>
      <c r="T150" s="278">
        <f t="shared" si="25"/>
        <v>0</v>
      </c>
      <c r="U150" s="278">
        <f t="shared" si="26"/>
        <v>0</v>
      </c>
      <c r="V150" s="278">
        <f t="shared" si="27"/>
        <v>0</v>
      </c>
      <c r="W150" s="278">
        <f t="shared" si="28"/>
        <v>0</v>
      </c>
      <c r="X150" s="279">
        <f t="shared" si="29"/>
        <v>0</v>
      </c>
      <c r="Y150" s="280">
        <f t="shared" si="20"/>
        <v>-1</v>
      </c>
    </row>
    <row r="151" spans="2:25" ht="12.75">
      <c r="B151" s="452"/>
      <c r="C151" s="453"/>
      <c r="E151" s="310">
        <v>148</v>
      </c>
      <c r="F151" s="314"/>
      <c r="G151" s="315">
        <f t="shared" si="21"/>
        <v>0</v>
      </c>
      <c r="H151" s="316"/>
      <c r="I151" s="317"/>
      <c r="J151" s="317"/>
      <c r="K151" s="317"/>
      <c r="L151" s="317"/>
      <c r="M151" s="317"/>
      <c r="N151" s="318"/>
      <c r="Q151" s="277">
        <f t="shared" si="22"/>
        <v>0</v>
      </c>
      <c r="R151" s="278">
        <f t="shared" si="23"/>
        <v>0</v>
      </c>
      <c r="S151" s="278">
        <f t="shared" si="24"/>
        <v>0</v>
      </c>
      <c r="T151" s="278">
        <f t="shared" si="25"/>
        <v>0</v>
      </c>
      <c r="U151" s="278">
        <f t="shared" si="26"/>
        <v>0</v>
      </c>
      <c r="V151" s="278">
        <f t="shared" si="27"/>
        <v>0</v>
      </c>
      <c r="W151" s="278">
        <f t="shared" si="28"/>
        <v>0</v>
      </c>
      <c r="X151" s="279">
        <f t="shared" si="29"/>
        <v>0</v>
      </c>
      <c r="Y151" s="280">
        <f t="shared" si="20"/>
        <v>-1</v>
      </c>
    </row>
    <row r="152" spans="2:25" ht="12.75">
      <c r="B152" s="452"/>
      <c r="C152" s="453"/>
      <c r="E152" s="310">
        <v>149</v>
      </c>
      <c r="F152" s="314"/>
      <c r="G152" s="315">
        <f t="shared" si="21"/>
        <v>0</v>
      </c>
      <c r="H152" s="316"/>
      <c r="I152" s="317"/>
      <c r="J152" s="317"/>
      <c r="K152" s="317"/>
      <c r="L152" s="317"/>
      <c r="M152" s="317"/>
      <c r="N152" s="318"/>
      <c r="Q152" s="277">
        <f t="shared" si="22"/>
        <v>0</v>
      </c>
      <c r="R152" s="278">
        <f t="shared" si="23"/>
        <v>0</v>
      </c>
      <c r="S152" s="278">
        <f t="shared" si="24"/>
        <v>0</v>
      </c>
      <c r="T152" s="278">
        <f t="shared" si="25"/>
        <v>0</v>
      </c>
      <c r="U152" s="278">
        <f t="shared" si="26"/>
        <v>0</v>
      </c>
      <c r="V152" s="278">
        <f t="shared" si="27"/>
        <v>0</v>
      </c>
      <c r="W152" s="278">
        <f t="shared" si="28"/>
        <v>0</v>
      </c>
      <c r="X152" s="279">
        <f t="shared" si="29"/>
        <v>0</v>
      </c>
      <c r="Y152" s="280">
        <f t="shared" si="20"/>
        <v>-1</v>
      </c>
    </row>
    <row r="153" spans="2:25" ht="12.75">
      <c r="B153" s="452"/>
      <c r="C153" s="453"/>
      <c r="E153" s="310">
        <v>150</v>
      </c>
      <c r="F153" s="314"/>
      <c r="G153" s="315">
        <f t="shared" si="21"/>
        <v>0</v>
      </c>
      <c r="H153" s="316"/>
      <c r="I153" s="317"/>
      <c r="J153" s="317"/>
      <c r="K153" s="317"/>
      <c r="L153" s="317"/>
      <c r="M153" s="317"/>
      <c r="N153" s="318"/>
      <c r="Q153" s="277">
        <f t="shared" si="22"/>
        <v>0</v>
      </c>
      <c r="R153" s="278">
        <f t="shared" si="23"/>
        <v>0</v>
      </c>
      <c r="S153" s="278">
        <f t="shared" si="24"/>
        <v>0</v>
      </c>
      <c r="T153" s="278">
        <f t="shared" si="25"/>
        <v>0</v>
      </c>
      <c r="U153" s="278">
        <f t="shared" si="26"/>
        <v>0</v>
      </c>
      <c r="V153" s="278">
        <f t="shared" si="27"/>
        <v>0</v>
      </c>
      <c r="W153" s="278">
        <f t="shared" si="28"/>
        <v>0</v>
      </c>
      <c r="X153" s="279">
        <f t="shared" si="29"/>
        <v>0</v>
      </c>
      <c r="Y153" s="280">
        <f t="shared" si="20"/>
        <v>-1</v>
      </c>
    </row>
    <row r="154" spans="2:25" ht="12.75">
      <c r="B154" s="452"/>
      <c r="C154" s="453"/>
      <c r="E154" s="310">
        <v>151</v>
      </c>
      <c r="F154" s="314"/>
      <c r="G154" s="315">
        <f t="shared" si="21"/>
        <v>0</v>
      </c>
      <c r="H154" s="316"/>
      <c r="I154" s="317"/>
      <c r="J154" s="317"/>
      <c r="K154" s="317"/>
      <c r="L154" s="317"/>
      <c r="M154" s="317"/>
      <c r="N154" s="318"/>
      <c r="Q154" s="277">
        <f t="shared" si="22"/>
        <v>0</v>
      </c>
      <c r="R154" s="278">
        <f t="shared" si="23"/>
        <v>0</v>
      </c>
      <c r="S154" s="278">
        <f t="shared" si="24"/>
        <v>0</v>
      </c>
      <c r="T154" s="278">
        <f t="shared" si="25"/>
        <v>0</v>
      </c>
      <c r="U154" s="278">
        <f t="shared" si="26"/>
        <v>0</v>
      </c>
      <c r="V154" s="278">
        <f t="shared" si="27"/>
        <v>0</v>
      </c>
      <c r="W154" s="278">
        <f t="shared" si="28"/>
        <v>0</v>
      </c>
      <c r="X154" s="279">
        <f t="shared" si="29"/>
        <v>0</v>
      </c>
      <c r="Y154" s="280">
        <f t="shared" si="20"/>
        <v>-1</v>
      </c>
    </row>
    <row r="155" spans="2:25" ht="12.75">
      <c r="B155" s="452"/>
      <c r="C155" s="453"/>
      <c r="E155" s="310">
        <v>152</v>
      </c>
      <c r="F155" s="314"/>
      <c r="G155" s="315">
        <f t="shared" si="21"/>
        <v>0</v>
      </c>
      <c r="H155" s="316"/>
      <c r="I155" s="317"/>
      <c r="J155" s="317"/>
      <c r="K155" s="317"/>
      <c r="L155" s="317"/>
      <c r="M155" s="317"/>
      <c r="N155" s="318"/>
      <c r="Q155" s="277">
        <f t="shared" si="22"/>
        <v>0</v>
      </c>
      <c r="R155" s="278">
        <f t="shared" si="23"/>
        <v>0</v>
      </c>
      <c r="S155" s="278">
        <f t="shared" si="24"/>
        <v>0</v>
      </c>
      <c r="T155" s="278">
        <f t="shared" si="25"/>
        <v>0</v>
      </c>
      <c r="U155" s="278">
        <f t="shared" si="26"/>
        <v>0</v>
      </c>
      <c r="V155" s="278">
        <f t="shared" si="27"/>
        <v>0</v>
      </c>
      <c r="W155" s="278">
        <f t="shared" si="28"/>
        <v>0</v>
      </c>
      <c r="X155" s="279">
        <f t="shared" si="29"/>
        <v>0</v>
      </c>
      <c r="Y155" s="280">
        <f aca="true" t="shared" si="30" ref="Y155:Y186">COUNTIF($H155:$N155,"&gt;0")-1</f>
        <v>-1</v>
      </c>
    </row>
    <row r="156" spans="2:25" ht="12.75">
      <c r="B156" s="452"/>
      <c r="C156" s="453"/>
      <c r="E156" s="310">
        <v>153</v>
      </c>
      <c r="F156" s="314"/>
      <c r="G156" s="315">
        <f t="shared" si="21"/>
        <v>0</v>
      </c>
      <c r="H156" s="316"/>
      <c r="I156" s="317"/>
      <c r="J156" s="317"/>
      <c r="K156" s="317"/>
      <c r="L156" s="317"/>
      <c r="M156" s="317"/>
      <c r="N156" s="318"/>
      <c r="Q156" s="277">
        <f t="shared" si="22"/>
        <v>0</v>
      </c>
      <c r="R156" s="278">
        <f t="shared" si="23"/>
        <v>0</v>
      </c>
      <c r="S156" s="278">
        <f t="shared" si="24"/>
        <v>0</v>
      </c>
      <c r="T156" s="278">
        <f t="shared" si="25"/>
        <v>0</v>
      </c>
      <c r="U156" s="278">
        <f t="shared" si="26"/>
        <v>0</v>
      </c>
      <c r="V156" s="278">
        <f t="shared" si="27"/>
        <v>0</v>
      </c>
      <c r="W156" s="278">
        <f t="shared" si="28"/>
        <v>0</v>
      </c>
      <c r="X156" s="279">
        <f t="shared" si="29"/>
        <v>0</v>
      </c>
      <c r="Y156" s="280">
        <f t="shared" si="30"/>
        <v>-1</v>
      </c>
    </row>
    <row r="157" spans="2:25" ht="12.75">
      <c r="B157" s="452"/>
      <c r="C157" s="453"/>
      <c r="E157" s="310">
        <v>154</v>
      </c>
      <c r="F157" s="314"/>
      <c r="G157" s="315">
        <f t="shared" si="21"/>
        <v>0</v>
      </c>
      <c r="H157" s="324"/>
      <c r="I157" s="317"/>
      <c r="J157" s="317"/>
      <c r="K157" s="317"/>
      <c r="L157" s="317"/>
      <c r="M157" s="317"/>
      <c r="N157" s="318"/>
      <c r="Q157" s="277">
        <f t="shared" si="22"/>
        <v>0</v>
      </c>
      <c r="R157" s="278">
        <f t="shared" si="23"/>
        <v>0</v>
      </c>
      <c r="S157" s="278">
        <f t="shared" si="24"/>
        <v>0</v>
      </c>
      <c r="T157" s="278">
        <f t="shared" si="25"/>
        <v>0</v>
      </c>
      <c r="U157" s="278">
        <f t="shared" si="26"/>
        <v>0</v>
      </c>
      <c r="V157" s="278">
        <f t="shared" si="27"/>
        <v>0</v>
      </c>
      <c r="W157" s="278">
        <f t="shared" si="28"/>
        <v>0</v>
      </c>
      <c r="X157" s="279">
        <f t="shared" si="29"/>
        <v>0</v>
      </c>
      <c r="Y157" s="280">
        <f t="shared" si="30"/>
        <v>-1</v>
      </c>
    </row>
    <row r="158" spans="2:25" ht="12.75">
      <c r="B158" s="452"/>
      <c r="C158" s="453"/>
      <c r="E158" s="310">
        <v>155</v>
      </c>
      <c r="F158" s="314"/>
      <c r="G158" s="315">
        <f t="shared" si="21"/>
        <v>0</v>
      </c>
      <c r="H158" s="316"/>
      <c r="I158" s="317"/>
      <c r="J158" s="317"/>
      <c r="K158" s="317"/>
      <c r="L158" s="317"/>
      <c r="M158" s="317"/>
      <c r="N158" s="318"/>
      <c r="Q158" s="277">
        <f t="shared" si="22"/>
        <v>0</v>
      </c>
      <c r="R158" s="278">
        <f t="shared" si="23"/>
        <v>0</v>
      </c>
      <c r="S158" s="278">
        <f t="shared" si="24"/>
        <v>0</v>
      </c>
      <c r="T158" s="278">
        <f t="shared" si="25"/>
        <v>0</v>
      </c>
      <c r="U158" s="278">
        <f t="shared" si="26"/>
        <v>0</v>
      </c>
      <c r="V158" s="278">
        <f t="shared" si="27"/>
        <v>0</v>
      </c>
      <c r="W158" s="278">
        <f t="shared" si="28"/>
        <v>0</v>
      </c>
      <c r="X158" s="279">
        <f t="shared" si="29"/>
        <v>0</v>
      </c>
      <c r="Y158" s="280">
        <f t="shared" si="30"/>
        <v>-1</v>
      </c>
    </row>
    <row r="159" spans="2:25" ht="12.75">
      <c r="B159" s="452"/>
      <c r="C159" s="453"/>
      <c r="E159" s="310">
        <v>156</v>
      </c>
      <c r="F159" s="314"/>
      <c r="G159" s="315">
        <f t="shared" si="21"/>
        <v>0</v>
      </c>
      <c r="H159" s="316"/>
      <c r="I159" s="317"/>
      <c r="J159" s="317"/>
      <c r="K159" s="317"/>
      <c r="L159" s="317"/>
      <c r="M159" s="317"/>
      <c r="N159" s="318"/>
      <c r="Q159" s="277">
        <f t="shared" si="22"/>
        <v>0</v>
      </c>
      <c r="R159" s="278">
        <f t="shared" si="23"/>
        <v>0</v>
      </c>
      <c r="S159" s="278">
        <f t="shared" si="24"/>
        <v>0</v>
      </c>
      <c r="T159" s="278">
        <f t="shared" si="25"/>
        <v>0</v>
      </c>
      <c r="U159" s="278">
        <f t="shared" si="26"/>
        <v>0</v>
      </c>
      <c r="V159" s="278">
        <f t="shared" si="27"/>
        <v>0</v>
      </c>
      <c r="W159" s="278">
        <f t="shared" si="28"/>
        <v>0</v>
      </c>
      <c r="X159" s="279">
        <f t="shared" si="29"/>
        <v>0</v>
      </c>
      <c r="Y159" s="280">
        <f t="shared" si="30"/>
        <v>-1</v>
      </c>
    </row>
    <row r="160" spans="2:25" ht="12.75">
      <c r="B160" s="452"/>
      <c r="C160" s="453"/>
      <c r="E160" s="310">
        <v>157</v>
      </c>
      <c r="F160" s="314"/>
      <c r="G160" s="315">
        <f t="shared" si="21"/>
        <v>0</v>
      </c>
      <c r="H160" s="316"/>
      <c r="I160" s="317"/>
      <c r="J160" s="317"/>
      <c r="K160" s="317"/>
      <c r="L160" s="317"/>
      <c r="M160" s="317"/>
      <c r="N160" s="318"/>
      <c r="Q160" s="277">
        <f t="shared" si="22"/>
        <v>0</v>
      </c>
      <c r="R160" s="278">
        <f t="shared" si="23"/>
        <v>0</v>
      </c>
      <c r="S160" s="278">
        <f t="shared" si="24"/>
        <v>0</v>
      </c>
      <c r="T160" s="278">
        <f t="shared" si="25"/>
        <v>0</v>
      </c>
      <c r="U160" s="278">
        <f t="shared" si="26"/>
        <v>0</v>
      </c>
      <c r="V160" s="278">
        <f t="shared" si="27"/>
        <v>0</v>
      </c>
      <c r="W160" s="278">
        <f t="shared" si="28"/>
        <v>0</v>
      </c>
      <c r="X160" s="279">
        <f t="shared" si="29"/>
        <v>0</v>
      </c>
      <c r="Y160" s="280">
        <f t="shared" si="30"/>
        <v>-1</v>
      </c>
    </row>
    <row r="161" spans="2:25" ht="12.75">
      <c r="B161" s="452"/>
      <c r="C161" s="453"/>
      <c r="E161" s="310">
        <v>158</v>
      </c>
      <c r="F161" s="314"/>
      <c r="G161" s="315">
        <f t="shared" si="21"/>
        <v>0</v>
      </c>
      <c r="H161" s="316"/>
      <c r="I161" s="317"/>
      <c r="J161" s="317"/>
      <c r="K161" s="317"/>
      <c r="L161" s="317"/>
      <c r="M161" s="317"/>
      <c r="N161" s="318"/>
      <c r="Q161" s="277">
        <f t="shared" si="22"/>
        <v>0</v>
      </c>
      <c r="R161" s="278">
        <f t="shared" si="23"/>
        <v>0</v>
      </c>
      <c r="S161" s="278">
        <f t="shared" si="24"/>
        <v>0</v>
      </c>
      <c r="T161" s="278">
        <f t="shared" si="25"/>
        <v>0</v>
      </c>
      <c r="U161" s="278">
        <f t="shared" si="26"/>
        <v>0</v>
      </c>
      <c r="V161" s="278">
        <f t="shared" si="27"/>
        <v>0</v>
      </c>
      <c r="W161" s="278">
        <f t="shared" si="28"/>
        <v>0</v>
      </c>
      <c r="X161" s="279">
        <f t="shared" si="29"/>
        <v>0</v>
      </c>
      <c r="Y161" s="280">
        <f t="shared" si="30"/>
        <v>-1</v>
      </c>
    </row>
    <row r="162" spans="2:25" ht="12.75">
      <c r="B162" s="452"/>
      <c r="C162" s="453"/>
      <c r="E162" s="310">
        <v>159</v>
      </c>
      <c r="F162" s="314"/>
      <c r="G162" s="315">
        <f t="shared" si="21"/>
        <v>0</v>
      </c>
      <c r="H162" s="316"/>
      <c r="I162" s="317"/>
      <c r="J162" s="317"/>
      <c r="K162" s="317"/>
      <c r="L162" s="317"/>
      <c r="M162" s="317"/>
      <c r="N162" s="318"/>
      <c r="Q162" s="277">
        <f t="shared" si="22"/>
        <v>0</v>
      </c>
      <c r="R162" s="278">
        <f t="shared" si="23"/>
        <v>0</v>
      </c>
      <c r="S162" s="278">
        <f t="shared" si="24"/>
        <v>0</v>
      </c>
      <c r="T162" s="278">
        <f t="shared" si="25"/>
        <v>0</v>
      </c>
      <c r="U162" s="278">
        <f t="shared" si="26"/>
        <v>0</v>
      </c>
      <c r="V162" s="278">
        <f t="shared" si="27"/>
        <v>0</v>
      </c>
      <c r="W162" s="278">
        <f t="shared" si="28"/>
        <v>0</v>
      </c>
      <c r="X162" s="279">
        <f t="shared" si="29"/>
        <v>0</v>
      </c>
      <c r="Y162" s="280">
        <f t="shared" si="30"/>
        <v>-1</v>
      </c>
    </row>
    <row r="163" spans="2:25" ht="12.75">
      <c r="B163" s="452"/>
      <c r="C163" s="453"/>
      <c r="E163" s="310">
        <v>160</v>
      </c>
      <c r="F163" s="314"/>
      <c r="G163" s="315">
        <f t="shared" si="21"/>
        <v>0</v>
      </c>
      <c r="H163" s="316"/>
      <c r="I163" s="317"/>
      <c r="J163" s="317"/>
      <c r="K163" s="317"/>
      <c r="L163" s="317"/>
      <c r="M163" s="317"/>
      <c r="N163" s="318"/>
      <c r="Q163" s="277">
        <f t="shared" si="22"/>
        <v>0</v>
      </c>
      <c r="R163" s="278">
        <f t="shared" si="23"/>
        <v>0</v>
      </c>
      <c r="S163" s="278">
        <f t="shared" si="24"/>
        <v>0</v>
      </c>
      <c r="T163" s="278">
        <f t="shared" si="25"/>
        <v>0</v>
      </c>
      <c r="U163" s="278">
        <f t="shared" si="26"/>
        <v>0</v>
      </c>
      <c r="V163" s="278">
        <f t="shared" si="27"/>
        <v>0</v>
      </c>
      <c r="W163" s="278">
        <f t="shared" si="28"/>
        <v>0</v>
      </c>
      <c r="X163" s="279">
        <f t="shared" si="29"/>
        <v>0</v>
      </c>
      <c r="Y163" s="280">
        <f t="shared" si="30"/>
        <v>-1</v>
      </c>
    </row>
    <row r="164" spans="2:25" ht="12.75">
      <c r="B164" s="452"/>
      <c r="C164" s="453"/>
      <c r="E164" s="310">
        <v>161</v>
      </c>
      <c r="F164" s="314"/>
      <c r="G164" s="315">
        <f t="shared" si="21"/>
        <v>0</v>
      </c>
      <c r="H164" s="316"/>
      <c r="I164" s="317"/>
      <c r="J164" s="317"/>
      <c r="K164" s="317"/>
      <c r="L164" s="317"/>
      <c r="M164" s="317"/>
      <c r="N164" s="318"/>
      <c r="Q164" s="277">
        <f t="shared" si="22"/>
        <v>0</v>
      </c>
      <c r="R164" s="278">
        <f t="shared" si="23"/>
        <v>0</v>
      </c>
      <c r="S164" s="278">
        <f t="shared" si="24"/>
        <v>0</v>
      </c>
      <c r="T164" s="278">
        <f t="shared" si="25"/>
        <v>0</v>
      </c>
      <c r="U164" s="278">
        <f t="shared" si="26"/>
        <v>0</v>
      </c>
      <c r="V164" s="278">
        <f t="shared" si="27"/>
        <v>0</v>
      </c>
      <c r="W164" s="278">
        <f t="shared" si="28"/>
        <v>0</v>
      </c>
      <c r="X164" s="279">
        <f t="shared" si="29"/>
        <v>0</v>
      </c>
      <c r="Y164" s="280">
        <f t="shared" si="30"/>
        <v>-1</v>
      </c>
    </row>
    <row r="165" spans="2:25" ht="12.75">
      <c r="B165" s="452"/>
      <c r="C165" s="453"/>
      <c r="E165" s="310">
        <v>162</v>
      </c>
      <c r="F165" s="314"/>
      <c r="G165" s="315">
        <f t="shared" si="21"/>
        <v>0</v>
      </c>
      <c r="H165" s="316"/>
      <c r="I165" s="317"/>
      <c r="J165" s="317"/>
      <c r="K165" s="317"/>
      <c r="L165" s="317"/>
      <c r="M165" s="317"/>
      <c r="N165" s="318"/>
      <c r="Q165" s="277">
        <f t="shared" si="22"/>
        <v>0</v>
      </c>
      <c r="R165" s="278">
        <f t="shared" si="23"/>
        <v>0</v>
      </c>
      <c r="S165" s="278">
        <f t="shared" si="24"/>
        <v>0</v>
      </c>
      <c r="T165" s="278">
        <f t="shared" si="25"/>
        <v>0</v>
      </c>
      <c r="U165" s="278">
        <f t="shared" si="26"/>
        <v>0</v>
      </c>
      <c r="V165" s="278">
        <f t="shared" si="27"/>
        <v>0</v>
      </c>
      <c r="W165" s="278">
        <f t="shared" si="28"/>
        <v>0</v>
      </c>
      <c r="X165" s="279">
        <f t="shared" si="29"/>
        <v>0</v>
      </c>
      <c r="Y165" s="280">
        <f t="shared" si="30"/>
        <v>-1</v>
      </c>
    </row>
    <row r="166" spans="2:25" ht="12.75">
      <c r="B166" s="452"/>
      <c r="C166" s="453"/>
      <c r="E166" s="310">
        <v>163</v>
      </c>
      <c r="F166" s="314"/>
      <c r="G166" s="315">
        <f t="shared" si="21"/>
        <v>0</v>
      </c>
      <c r="H166" s="316"/>
      <c r="I166" s="317"/>
      <c r="J166" s="317"/>
      <c r="K166" s="317"/>
      <c r="L166" s="317"/>
      <c r="M166" s="317"/>
      <c r="N166" s="318"/>
      <c r="Q166" s="277">
        <f t="shared" si="22"/>
        <v>0</v>
      </c>
      <c r="R166" s="278">
        <f t="shared" si="23"/>
        <v>0</v>
      </c>
      <c r="S166" s="278">
        <f t="shared" si="24"/>
        <v>0</v>
      </c>
      <c r="T166" s="278">
        <f t="shared" si="25"/>
        <v>0</v>
      </c>
      <c r="U166" s="278">
        <f t="shared" si="26"/>
        <v>0</v>
      </c>
      <c r="V166" s="278">
        <f t="shared" si="27"/>
        <v>0</v>
      </c>
      <c r="W166" s="278">
        <f t="shared" si="28"/>
        <v>0</v>
      </c>
      <c r="X166" s="279">
        <f t="shared" si="29"/>
        <v>0</v>
      </c>
      <c r="Y166" s="280">
        <f t="shared" si="30"/>
        <v>-1</v>
      </c>
    </row>
    <row r="167" spans="2:25" ht="12.75">
      <c r="B167" s="452"/>
      <c r="C167" s="453"/>
      <c r="E167" s="310">
        <v>164</v>
      </c>
      <c r="F167" s="314"/>
      <c r="G167" s="315">
        <f t="shared" si="21"/>
        <v>0</v>
      </c>
      <c r="H167" s="316"/>
      <c r="I167" s="317"/>
      <c r="J167" s="317"/>
      <c r="K167" s="317"/>
      <c r="L167" s="317"/>
      <c r="M167" s="317"/>
      <c r="N167" s="318"/>
      <c r="Q167" s="277">
        <f t="shared" si="22"/>
        <v>0</v>
      </c>
      <c r="R167" s="278">
        <f t="shared" si="23"/>
        <v>0</v>
      </c>
      <c r="S167" s="278">
        <f t="shared" si="24"/>
        <v>0</v>
      </c>
      <c r="T167" s="278">
        <f t="shared" si="25"/>
        <v>0</v>
      </c>
      <c r="U167" s="278">
        <f t="shared" si="26"/>
        <v>0</v>
      </c>
      <c r="V167" s="278">
        <f t="shared" si="27"/>
        <v>0</v>
      </c>
      <c r="W167" s="278">
        <f t="shared" si="28"/>
        <v>0</v>
      </c>
      <c r="X167" s="279">
        <f t="shared" si="29"/>
        <v>0</v>
      </c>
      <c r="Y167" s="280">
        <f t="shared" si="30"/>
        <v>-1</v>
      </c>
    </row>
    <row r="168" spans="2:25" ht="12.75">
      <c r="B168" s="452"/>
      <c r="C168" s="453"/>
      <c r="E168" s="310">
        <v>165</v>
      </c>
      <c r="F168" s="314"/>
      <c r="G168" s="315">
        <f t="shared" si="21"/>
        <v>0</v>
      </c>
      <c r="H168" s="316"/>
      <c r="I168" s="317"/>
      <c r="J168" s="317"/>
      <c r="K168" s="317"/>
      <c r="L168" s="317"/>
      <c r="M168" s="317"/>
      <c r="N168" s="318"/>
      <c r="Q168" s="277">
        <f t="shared" si="22"/>
        <v>0</v>
      </c>
      <c r="R168" s="278">
        <f t="shared" si="23"/>
        <v>0</v>
      </c>
      <c r="S168" s="278">
        <f t="shared" si="24"/>
        <v>0</v>
      </c>
      <c r="T168" s="278">
        <f t="shared" si="25"/>
        <v>0</v>
      </c>
      <c r="U168" s="278">
        <f t="shared" si="26"/>
        <v>0</v>
      </c>
      <c r="V168" s="278">
        <f t="shared" si="27"/>
        <v>0</v>
      </c>
      <c r="W168" s="278">
        <f t="shared" si="28"/>
        <v>0</v>
      </c>
      <c r="X168" s="279">
        <f t="shared" si="29"/>
        <v>0</v>
      </c>
      <c r="Y168" s="280">
        <f t="shared" si="30"/>
        <v>-1</v>
      </c>
    </row>
    <row r="169" spans="2:25" ht="12.75">
      <c r="B169" s="452"/>
      <c r="C169" s="453"/>
      <c r="E169" s="310">
        <v>166</v>
      </c>
      <c r="F169" s="314"/>
      <c r="G169" s="315">
        <f t="shared" si="21"/>
        <v>0</v>
      </c>
      <c r="H169" s="316"/>
      <c r="I169" s="317"/>
      <c r="J169" s="317"/>
      <c r="K169" s="317"/>
      <c r="L169" s="317"/>
      <c r="M169" s="317"/>
      <c r="N169" s="318"/>
      <c r="Q169" s="277">
        <f t="shared" si="22"/>
        <v>0</v>
      </c>
      <c r="R169" s="278">
        <f t="shared" si="23"/>
        <v>0</v>
      </c>
      <c r="S169" s="278">
        <f t="shared" si="24"/>
        <v>0</v>
      </c>
      <c r="T169" s="278">
        <f t="shared" si="25"/>
        <v>0</v>
      </c>
      <c r="U169" s="278">
        <f t="shared" si="26"/>
        <v>0</v>
      </c>
      <c r="V169" s="278">
        <f t="shared" si="27"/>
        <v>0</v>
      </c>
      <c r="W169" s="278">
        <f t="shared" si="28"/>
        <v>0</v>
      </c>
      <c r="X169" s="279">
        <f t="shared" si="29"/>
        <v>0</v>
      </c>
      <c r="Y169" s="280">
        <f t="shared" si="30"/>
        <v>-1</v>
      </c>
    </row>
    <row r="170" spans="2:25" ht="12.75">
      <c r="B170" s="452"/>
      <c r="C170" s="453"/>
      <c r="E170" s="310">
        <v>167</v>
      </c>
      <c r="F170" s="314"/>
      <c r="G170" s="315">
        <f t="shared" si="21"/>
        <v>0</v>
      </c>
      <c r="H170" s="316"/>
      <c r="I170" s="317"/>
      <c r="J170" s="317"/>
      <c r="K170" s="317"/>
      <c r="L170" s="317"/>
      <c r="M170" s="317"/>
      <c r="N170" s="318"/>
      <c r="Q170" s="277">
        <f t="shared" si="22"/>
        <v>0</v>
      </c>
      <c r="R170" s="278">
        <f t="shared" si="23"/>
        <v>0</v>
      </c>
      <c r="S170" s="278">
        <f t="shared" si="24"/>
        <v>0</v>
      </c>
      <c r="T170" s="278">
        <f t="shared" si="25"/>
        <v>0</v>
      </c>
      <c r="U170" s="278">
        <f t="shared" si="26"/>
        <v>0</v>
      </c>
      <c r="V170" s="278">
        <f t="shared" si="27"/>
        <v>0</v>
      </c>
      <c r="W170" s="278">
        <f t="shared" si="28"/>
        <v>0</v>
      </c>
      <c r="X170" s="279">
        <f t="shared" si="29"/>
        <v>0</v>
      </c>
      <c r="Y170" s="280">
        <f t="shared" si="30"/>
        <v>-1</v>
      </c>
    </row>
    <row r="171" spans="2:25" ht="12.75">
      <c r="B171" s="452"/>
      <c r="C171" s="453"/>
      <c r="E171" s="310">
        <v>168</v>
      </c>
      <c r="F171" s="314"/>
      <c r="G171" s="315">
        <f t="shared" si="21"/>
        <v>0</v>
      </c>
      <c r="H171" s="316"/>
      <c r="I171" s="317"/>
      <c r="J171" s="317"/>
      <c r="K171" s="317"/>
      <c r="L171" s="317"/>
      <c r="M171" s="317"/>
      <c r="N171" s="318"/>
      <c r="Q171" s="277">
        <f t="shared" si="22"/>
        <v>0</v>
      </c>
      <c r="R171" s="278">
        <f t="shared" si="23"/>
        <v>0</v>
      </c>
      <c r="S171" s="278">
        <f t="shared" si="24"/>
        <v>0</v>
      </c>
      <c r="T171" s="278">
        <f t="shared" si="25"/>
        <v>0</v>
      </c>
      <c r="U171" s="278">
        <f t="shared" si="26"/>
        <v>0</v>
      </c>
      <c r="V171" s="278">
        <f t="shared" si="27"/>
        <v>0</v>
      </c>
      <c r="W171" s="278">
        <f t="shared" si="28"/>
        <v>0</v>
      </c>
      <c r="X171" s="279">
        <f t="shared" si="29"/>
        <v>0</v>
      </c>
      <c r="Y171" s="280">
        <f t="shared" si="30"/>
        <v>-1</v>
      </c>
    </row>
    <row r="172" spans="2:25" ht="12.75">
      <c r="B172" s="452"/>
      <c r="C172" s="453"/>
      <c r="E172" s="310">
        <v>169</v>
      </c>
      <c r="F172" s="314"/>
      <c r="G172" s="315">
        <f t="shared" si="21"/>
        <v>0</v>
      </c>
      <c r="H172" s="316"/>
      <c r="I172" s="317"/>
      <c r="J172" s="317"/>
      <c r="K172" s="317"/>
      <c r="L172" s="317"/>
      <c r="M172" s="317"/>
      <c r="N172" s="318"/>
      <c r="Q172" s="277">
        <f t="shared" si="22"/>
        <v>0</v>
      </c>
      <c r="R172" s="278">
        <f t="shared" si="23"/>
        <v>0</v>
      </c>
      <c r="S172" s="278">
        <f t="shared" si="24"/>
        <v>0</v>
      </c>
      <c r="T172" s="278">
        <f t="shared" si="25"/>
        <v>0</v>
      </c>
      <c r="U172" s="278">
        <f t="shared" si="26"/>
        <v>0</v>
      </c>
      <c r="V172" s="278">
        <f t="shared" si="27"/>
        <v>0</v>
      </c>
      <c r="W172" s="278">
        <f t="shared" si="28"/>
        <v>0</v>
      </c>
      <c r="X172" s="279">
        <f t="shared" si="29"/>
        <v>0</v>
      </c>
      <c r="Y172" s="280">
        <f t="shared" si="30"/>
        <v>-1</v>
      </c>
    </row>
    <row r="173" spans="2:25" ht="12.75">
      <c r="B173" s="452"/>
      <c r="C173" s="453"/>
      <c r="E173" s="310">
        <v>170</v>
      </c>
      <c r="F173" s="314"/>
      <c r="G173" s="315">
        <f t="shared" si="21"/>
        <v>0</v>
      </c>
      <c r="H173" s="316"/>
      <c r="I173" s="317"/>
      <c r="J173" s="317"/>
      <c r="K173" s="317"/>
      <c r="L173" s="317"/>
      <c r="M173" s="317"/>
      <c r="N173" s="318"/>
      <c r="Q173" s="277">
        <f t="shared" si="22"/>
        <v>0</v>
      </c>
      <c r="R173" s="278">
        <f t="shared" si="23"/>
        <v>0</v>
      </c>
      <c r="S173" s="278">
        <f t="shared" si="24"/>
        <v>0</v>
      </c>
      <c r="T173" s="278">
        <f t="shared" si="25"/>
        <v>0</v>
      </c>
      <c r="U173" s="278">
        <f t="shared" si="26"/>
        <v>0</v>
      </c>
      <c r="V173" s="278">
        <f t="shared" si="27"/>
        <v>0</v>
      </c>
      <c r="W173" s="278">
        <f t="shared" si="28"/>
        <v>0</v>
      </c>
      <c r="X173" s="279">
        <f t="shared" si="29"/>
        <v>0</v>
      </c>
      <c r="Y173" s="280">
        <f t="shared" si="30"/>
        <v>-1</v>
      </c>
    </row>
    <row r="174" spans="2:25" ht="12.75">
      <c r="B174" s="452"/>
      <c r="C174" s="453"/>
      <c r="E174" s="310">
        <v>171</v>
      </c>
      <c r="F174" s="314"/>
      <c r="G174" s="315">
        <f t="shared" si="21"/>
        <v>0</v>
      </c>
      <c r="H174" s="316"/>
      <c r="I174" s="317"/>
      <c r="J174" s="317"/>
      <c r="K174" s="317"/>
      <c r="L174" s="317"/>
      <c r="M174" s="317"/>
      <c r="N174" s="318"/>
      <c r="Q174" s="277">
        <f t="shared" si="22"/>
        <v>0</v>
      </c>
      <c r="R174" s="278">
        <f t="shared" si="23"/>
        <v>0</v>
      </c>
      <c r="S174" s="278">
        <f t="shared" si="24"/>
        <v>0</v>
      </c>
      <c r="T174" s="278">
        <f t="shared" si="25"/>
        <v>0</v>
      </c>
      <c r="U174" s="278">
        <f t="shared" si="26"/>
        <v>0</v>
      </c>
      <c r="V174" s="278">
        <f t="shared" si="27"/>
        <v>0</v>
      </c>
      <c r="W174" s="278">
        <f t="shared" si="28"/>
        <v>0</v>
      </c>
      <c r="X174" s="279">
        <f t="shared" si="29"/>
        <v>0</v>
      </c>
      <c r="Y174" s="280">
        <f t="shared" si="30"/>
        <v>-1</v>
      </c>
    </row>
    <row r="175" spans="2:25" ht="12.75">
      <c r="B175" s="452"/>
      <c r="C175" s="453"/>
      <c r="E175" s="310">
        <v>172</v>
      </c>
      <c r="F175" s="314"/>
      <c r="G175" s="315">
        <f t="shared" si="21"/>
        <v>0</v>
      </c>
      <c r="H175" s="316"/>
      <c r="I175" s="317"/>
      <c r="J175" s="317"/>
      <c r="K175" s="317"/>
      <c r="L175" s="317"/>
      <c r="M175" s="317"/>
      <c r="N175" s="318"/>
      <c r="Q175" s="277">
        <f t="shared" si="22"/>
        <v>0</v>
      </c>
      <c r="R175" s="278">
        <f t="shared" si="23"/>
        <v>0</v>
      </c>
      <c r="S175" s="278">
        <f t="shared" si="24"/>
        <v>0</v>
      </c>
      <c r="T175" s="278">
        <f t="shared" si="25"/>
        <v>0</v>
      </c>
      <c r="U175" s="278">
        <f t="shared" si="26"/>
        <v>0</v>
      </c>
      <c r="V175" s="278">
        <f t="shared" si="27"/>
        <v>0</v>
      </c>
      <c r="W175" s="278">
        <f t="shared" si="28"/>
        <v>0</v>
      </c>
      <c r="X175" s="279">
        <f t="shared" si="29"/>
        <v>0</v>
      </c>
      <c r="Y175" s="280">
        <f t="shared" si="30"/>
        <v>-1</v>
      </c>
    </row>
    <row r="176" spans="2:25" ht="12.75">
      <c r="B176" s="452"/>
      <c r="C176" s="453"/>
      <c r="E176" s="310">
        <v>173</v>
      </c>
      <c r="F176" s="314"/>
      <c r="G176" s="315">
        <f t="shared" si="21"/>
        <v>0</v>
      </c>
      <c r="H176" s="316"/>
      <c r="I176" s="317"/>
      <c r="J176" s="317"/>
      <c r="K176" s="317"/>
      <c r="L176" s="317"/>
      <c r="M176" s="317"/>
      <c r="N176" s="318"/>
      <c r="Q176" s="277">
        <f t="shared" si="22"/>
        <v>0</v>
      </c>
      <c r="R176" s="278">
        <f t="shared" si="23"/>
        <v>0</v>
      </c>
      <c r="S176" s="278">
        <f t="shared" si="24"/>
        <v>0</v>
      </c>
      <c r="T176" s="278">
        <f t="shared" si="25"/>
        <v>0</v>
      </c>
      <c r="U176" s="278">
        <f t="shared" si="26"/>
        <v>0</v>
      </c>
      <c r="V176" s="278">
        <f t="shared" si="27"/>
        <v>0</v>
      </c>
      <c r="W176" s="278">
        <f t="shared" si="28"/>
        <v>0</v>
      </c>
      <c r="X176" s="279">
        <f t="shared" si="29"/>
        <v>0</v>
      </c>
      <c r="Y176" s="280">
        <f t="shared" si="30"/>
        <v>-1</v>
      </c>
    </row>
    <row r="177" spans="2:25" ht="12.75">
      <c r="B177" s="452"/>
      <c r="C177" s="453"/>
      <c r="E177" s="310">
        <v>174</v>
      </c>
      <c r="F177" s="314"/>
      <c r="G177" s="315">
        <f t="shared" si="21"/>
        <v>0</v>
      </c>
      <c r="H177" s="316"/>
      <c r="I177" s="317"/>
      <c r="J177" s="317"/>
      <c r="K177" s="317"/>
      <c r="L177" s="317"/>
      <c r="M177" s="317"/>
      <c r="N177" s="318"/>
      <c r="Q177" s="277">
        <f t="shared" si="22"/>
        <v>0</v>
      </c>
      <c r="R177" s="278">
        <f t="shared" si="23"/>
        <v>0</v>
      </c>
      <c r="S177" s="278">
        <f t="shared" si="24"/>
        <v>0</v>
      </c>
      <c r="T177" s="278">
        <f t="shared" si="25"/>
        <v>0</v>
      </c>
      <c r="U177" s="278">
        <f t="shared" si="26"/>
        <v>0</v>
      </c>
      <c r="V177" s="278">
        <f t="shared" si="27"/>
        <v>0</v>
      </c>
      <c r="W177" s="278">
        <f t="shared" si="28"/>
        <v>0</v>
      </c>
      <c r="X177" s="279">
        <f t="shared" si="29"/>
        <v>0</v>
      </c>
      <c r="Y177" s="280">
        <f t="shared" si="30"/>
        <v>-1</v>
      </c>
    </row>
    <row r="178" spans="2:25" ht="12.75">
      <c r="B178" s="452"/>
      <c r="C178" s="453"/>
      <c r="E178" s="310">
        <v>175</v>
      </c>
      <c r="F178" s="314"/>
      <c r="G178" s="315">
        <f t="shared" si="21"/>
        <v>0</v>
      </c>
      <c r="H178" s="316"/>
      <c r="I178" s="317"/>
      <c r="J178" s="317"/>
      <c r="K178" s="317"/>
      <c r="L178" s="317"/>
      <c r="M178" s="317"/>
      <c r="N178" s="318"/>
      <c r="Q178" s="277">
        <f t="shared" si="22"/>
        <v>0</v>
      </c>
      <c r="R178" s="278">
        <f t="shared" si="23"/>
        <v>0</v>
      </c>
      <c r="S178" s="278">
        <f t="shared" si="24"/>
        <v>0</v>
      </c>
      <c r="T178" s="278">
        <f t="shared" si="25"/>
        <v>0</v>
      </c>
      <c r="U178" s="278">
        <f t="shared" si="26"/>
        <v>0</v>
      </c>
      <c r="V178" s="278">
        <f t="shared" si="27"/>
        <v>0</v>
      </c>
      <c r="W178" s="278">
        <f t="shared" si="28"/>
        <v>0</v>
      </c>
      <c r="X178" s="279">
        <f t="shared" si="29"/>
        <v>0</v>
      </c>
      <c r="Y178" s="280">
        <f t="shared" si="30"/>
        <v>-1</v>
      </c>
    </row>
    <row r="179" spans="2:25" ht="12.75">
      <c r="B179" s="452"/>
      <c r="C179" s="453"/>
      <c r="E179" s="310">
        <v>176</v>
      </c>
      <c r="F179" s="314"/>
      <c r="G179" s="315">
        <f t="shared" si="21"/>
        <v>0</v>
      </c>
      <c r="H179" s="316"/>
      <c r="I179" s="317"/>
      <c r="J179" s="317"/>
      <c r="K179" s="317"/>
      <c r="L179" s="317"/>
      <c r="M179" s="317"/>
      <c r="N179" s="318"/>
      <c r="Q179" s="277">
        <f t="shared" si="22"/>
        <v>0</v>
      </c>
      <c r="R179" s="278">
        <f t="shared" si="23"/>
        <v>0</v>
      </c>
      <c r="S179" s="278">
        <f t="shared" si="24"/>
        <v>0</v>
      </c>
      <c r="T179" s="278">
        <f t="shared" si="25"/>
        <v>0</v>
      </c>
      <c r="U179" s="278">
        <f t="shared" si="26"/>
        <v>0</v>
      </c>
      <c r="V179" s="278">
        <f t="shared" si="27"/>
        <v>0</v>
      </c>
      <c r="W179" s="278">
        <f t="shared" si="28"/>
        <v>0</v>
      </c>
      <c r="X179" s="279">
        <f t="shared" si="29"/>
        <v>0</v>
      </c>
      <c r="Y179" s="280">
        <f t="shared" si="30"/>
        <v>-1</v>
      </c>
    </row>
    <row r="180" spans="2:25" ht="12.75">
      <c r="B180" s="452"/>
      <c r="C180" s="453"/>
      <c r="E180" s="310">
        <v>177</v>
      </c>
      <c r="F180" s="314"/>
      <c r="G180" s="315">
        <f t="shared" si="21"/>
        <v>0</v>
      </c>
      <c r="H180" s="316"/>
      <c r="I180" s="317"/>
      <c r="J180" s="317"/>
      <c r="K180" s="317"/>
      <c r="L180" s="317"/>
      <c r="M180" s="317"/>
      <c r="N180" s="318"/>
      <c r="Q180" s="277">
        <f t="shared" si="22"/>
        <v>0</v>
      </c>
      <c r="R180" s="278">
        <f t="shared" si="23"/>
        <v>0</v>
      </c>
      <c r="S180" s="278">
        <f t="shared" si="24"/>
        <v>0</v>
      </c>
      <c r="T180" s="278">
        <f t="shared" si="25"/>
        <v>0</v>
      </c>
      <c r="U180" s="278">
        <f t="shared" si="26"/>
        <v>0</v>
      </c>
      <c r="V180" s="278">
        <f t="shared" si="27"/>
        <v>0</v>
      </c>
      <c r="W180" s="278">
        <f t="shared" si="28"/>
        <v>0</v>
      </c>
      <c r="X180" s="279">
        <f t="shared" si="29"/>
        <v>0</v>
      </c>
      <c r="Y180" s="280">
        <f t="shared" si="30"/>
        <v>-1</v>
      </c>
    </row>
    <row r="181" spans="2:25" ht="12.75">
      <c r="B181" s="452"/>
      <c r="C181" s="453"/>
      <c r="E181" s="310">
        <v>178</v>
      </c>
      <c r="F181" s="314"/>
      <c r="G181" s="315">
        <f t="shared" si="21"/>
        <v>0</v>
      </c>
      <c r="H181" s="316"/>
      <c r="I181" s="317"/>
      <c r="J181" s="317"/>
      <c r="K181" s="317"/>
      <c r="L181" s="317"/>
      <c r="M181" s="317"/>
      <c r="N181" s="318"/>
      <c r="Q181" s="277">
        <f t="shared" si="22"/>
        <v>0</v>
      </c>
      <c r="R181" s="278">
        <f t="shared" si="23"/>
        <v>0</v>
      </c>
      <c r="S181" s="278">
        <f t="shared" si="24"/>
        <v>0</v>
      </c>
      <c r="T181" s="278">
        <f t="shared" si="25"/>
        <v>0</v>
      </c>
      <c r="U181" s="278">
        <f t="shared" si="26"/>
        <v>0</v>
      </c>
      <c r="V181" s="278">
        <f t="shared" si="27"/>
        <v>0</v>
      </c>
      <c r="W181" s="278">
        <f t="shared" si="28"/>
        <v>0</v>
      </c>
      <c r="X181" s="279">
        <f t="shared" si="29"/>
        <v>0</v>
      </c>
      <c r="Y181" s="280">
        <f t="shared" si="30"/>
        <v>-1</v>
      </c>
    </row>
    <row r="182" spans="2:25" ht="12.75">
      <c r="B182" s="452"/>
      <c r="C182" s="453"/>
      <c r="E182" s="310">
        <v>179</v>
      </c>
      <c r="F182" s="314"/>
      <c r="G182" s="315">
        <f t="shared" si="21"/>
        <v>0</v>
      </c>
      <c r="H182" s="316"/>
      <c r="I182" s="317"/>
      <c r="J182" s="317"/>
      <c r="K182" s="317"/>
      <c r="L182" s="317"/>
      <c r="M182" s="317"/>
      <c r="N182" s="318"/>
      <c r="Q182" s="277">
        <f t="shared" si="22"/>
        <v>0</v>
      </c>
      <c r="R182" s="278">
        <f t="shared" si="23"/>
        <v>0</v>
      </c>
      <c r="S182" s="278">
        <f t="shared" si="24"/>
        <v>0</v>
      </c>
      <c r="T182" s="278">
        <f t="shared" si="25"/>
        <v>0</v>
      </c>
      <c r="U182" s="278">
        <f t="shared" si="26"/>
        <v>0</v>
      </c>
      <c r="V182" s="278">
        <f t="shared" si="27"/>
        <v>0</v>
      </c>
      <c r="W182" s="278">
        <f t="shared" si="28"/>
        <v>0</v>
      </c>
      <c r="X182" s="279">
        <f t="shared" si="29"/>
        <v>0</v>
      </c>
      <c r="Y182" s="280">
        <f t="shared" si="30"/>
        <v>-1</v>
      </c>
    </row>
    <row r="183" spans="2:25" ht="12.75">
      <c r="B183" s="452"/>
      <c r="C183" s="453"/>
      <c r="E183" s="310">
        <v>180</v>
      </c>
      <c r="F183" s="314"/>
      <c r="G183" s="315">
        <f t="shared" si="21"/>
        <v>0</v>
      </c>
      <c r="H183" s="316"/>
      <c r="I183" s="317"/>
      <c r="J183" s="317"/>
      <c r="K183" s="317"/>
      <c r="L183" s="317"/>
      <c r="M183" s="317"/>
      <c r="N183" s="318"/>
      <c r="Q183" s="277">
        <f t="shared" si="22"/>
        <v>0</v>
      </c>
      <c r="R183" s="278">
        <f t="shared" si="23"/>
        <v>0</v>
      </c>
      <c r="S183" s="278">
        <f t="shared" si="24"/>
        <v>0</v>
      </c>
      <c r="T183" s="278">
        <f t="shared" si="25"/>
        <v>0</v>
      </c>
      <c r="U183" s="278">
        <f t="shared" si="26"/>
        <v>0</v>
      </c>
      <c r="V183" s="278">
        <f t="shared" si="27"/>
        <v>0</v>
      </c>
      <c r="W183" s="278">
        <f t="shared" si="28"/>
        <v>0</v>
      </c>
      <c r="X183" s="279">
        <f t="shared" si="29"/>
        <v>0</v>
      </c>
      <c r="Y183" s="280">
        <f t="shared" si="30"/>
        <v>-1</v>
      </c>
    </row>
    <row r="184" spans="2:25" ht="12.75">
      <c r="B184" s="452"/>
      <c r="C184" s="453"/>
      <c r="E184" s="310">
        <v>181</v>
      </c>
      <c r="F184" s="314"/>
      <c r="G184" s="315">
        <f t="shared" si="21"/>
        <v>0</v>
      </c>
      <c r="H184" s="316"/>
      <c r="I184" s="317"/>
      <c r="J184" s="317"/>
      <c r="K184" s="317"/>
      <c r="L184" s="317"/>
      <c r="M184" s="317"/>
      <c r="N184" s="318"/>
      <c r="Q184" s="277">
        <f t="shared" si="22"/>
        <v>0</v>
      </c>
      <c r="R184" s="278">
        <f t="shared" si="23"/>
        <v>0</v>
      </c>
      <c r="S184" s="278">
        <f t="shared" si="24"/>
        <v>0</v>
      </c>
      <c r="T184" s="278">
        <f t="shared" si="25"/>
        <v>0</v>
      </c>
      <c r="U184" s="278">
        <f t="shared" si="26"/>
        <v>0</v>
      </c>
      <c r="V184" s="278">
        <f t="shared" si="27"/>
        <v>0</v>
      </c>
      <c r="W184" s="278">
        <f t="shared" si="28"/>
        <v>0</v>
      </c>
      <c r="X184" s="279">
        <f t="shared" si="29"/>
        <v>0</v>
      </c>
      <c r="Y184" s="280">
        <f t="shared" si="30"/>
        <v>-1</v>
      </c>
    </row>
    <row r="185" spans="2:25" ht="12.75">
      <c r="B185" s="452"/>
      <c r="C185" s="453"/>
      <c r="E185" s="310">
        <v>182</v>
      </c>
      <c r="F185" s="314"/>
      <c r="G185" s="315">
        <f t="shared" si="21"/>
        <v>0</v>
      </c>
      <c r="H185" s="316"/>
      <c r="I185" s="317"/>
      <c r="J185" s="317"/>
      <c r="K185" s="317"/>
      <c r="L185" s="317"/>
      <c r="M185" s="317"/>
      <c r="N185" s="318"/>
      <c r="Q185" s="277">
        <f t="shared" si="22"/>
        <v>0</v>
      </c>
      <c r="R185" s="278">
        <f t="shared" si="23"/>
        <v>0</v>
      </c>
      <c r="S185" s="278">
        <f t="shared" si="24"/>
        <v>0</v>
      </c>
      <c r="T185" s="278">
        <f t="shared" si="25"/>
        <v>0</v>
      </c>
      <c r="U185" s="278">
        <f t="shared" si="26"/>
        <v>0</v>
      </c>
      <c r="V185" s="278">
        <f t="shared" si="27"/>
        <v>0</v>
      </c>
      <c r="W185" s="278">
        <f t="shared" si="28"/>
        <v>0</v>
      </c>
      <c r="X185" s="279">
        <f t="shared" si="29"/>
        <v>0</v>
      </c>
      <c r="Y185" s="280">
        <f t="shared" si="30"/>
        <v>-1</v>
      </c>
    </row>
    <row r="186" spans="2:25" ht="13.5" thickBot="1">
      <c r="B186" s="452"/>
      <c r="C186" s="453"/>
      <c r="E186" s="310">
        <v>183</v>
      </c>
      <c r="F186" s="314"/>
      <c r="G186" s="315">
        <f t="shared" si="21"/>
        <v>0</v>
      </c>
      <c r="H186" s="316"/>
      <c r="I186" s="317"/>
      <c r="J186" s="317"/>
      <c r="K186" s="317"/>
      <c r="L186" s="317"/>
      <c r="M186" s="317"/>
      <c r="N186" s="318"/>
      <c r="Q186" s="329">
        <f t="shared" si="22"/>
        <v>0</v>
      </c>
      <c r="R186" s="330">
        <f t="shared" si="23"/>
        <v>0</v>
      </c>
      <c r="S186" s="330">
        <f t="shared" si="24"/>
        <v>0</v>
      </c>
      <c r="T186" s="330">
        <f t="shared" si="25"/>
        <v>0</v>
      </c>
      <c r="U186" s="330">
        <f t="shared" si="26"/>
        <v>0</v>
      </c>
      <c r="V186" s="330">
        <f t="shared" si="27"/>
        <v>0</v>
      </c>
      <c r="W186" s="330">
        <f t="shared" si="28"/>
        <v>0</v>
      </c>
      <c r="X186" s="331">
        <f t="shared" si="29"/>
        <v>0</v>
      </c>
      <c r="Y186" s="280">
        <f t="shared" si="30"/>
        <v>-1</v>
      </c>
    </row>
    <row r="187" spans="2:14" ht="12.75">
      <c r="B187" s="452"/>
      <c r="C187" s="453"/>
      <c r="E187" s="310">
        <v>184</v>
      </c>
      <c r="F187" s="314"/>
      <c r="G187" s="315">
        <f t="shared" si="21"/>
        <v>0</v>
      </c>
      <c r="H187" s="316"/>
      <c r="I187" s="317"/>
      <c r="J187" s="317"/>
      <c r="K187" s="317"/>
      <c r="L187" s="317"/>
      <c r="M187" s="317"/>
      <c r="N187" s="318"/>
    </row>
    <row r="188" spans="2:14" ht="12.75">
      <c r="B188" s="452"/>
      <c r="C188" s="453"/>
      <c r="E188" s="310">
        <v>185</v>
      </c>
      <c r="F188" s="314"/>
      <c r="G188" s="315">
        <f t="shared" si="21"/>
        <v>0</v>
      </c>
      <c r="H188" s="316"/>
      <c r="I188" s="317"/>
      <c r="J188" s="317"/>
      <c r="K188" s="317"/>
      <c r="L188" s="317"/>
      <c r="M188" s="317"/>
      <c r="N188" s="318"/>
    </row>
    <row r="189" spans="2:14" ht="12.75">
      <c r="B189" s="452"/>
      <c r="C189" s="453"/>
      <c r="E189" s="310">
        <v>186</v>
      </c>
      <c r="F189" s="314"/>
      <c r="G189" s="315">
        <f t="shared" si="21"/>
        <v>0</v>
      </c>
      <c r="H189" s="316"/>
      <c r="I189" s="317"/>
      <c r="J189" s="317"/>
      <c r="K189" s="317"/>
      <c r="L189" s="317"/>
      <c r="M189" s="317"/>
      <c r="N189" s="318"/>
    </row>
    <row r="190" spans="2:14" ht="12.75">
      <c r="B190" s="452"/>
      <c r="C190" s="453"/>
      <c r="E190" s="310">
        <v>187</v>
      </c>
      <c r="F190" s="314"/>
      <c r="G190" s="315">
        <f t="shared" si="21"/>
        <v>0</v>
      </c>
      <c r="H190" s="316"/>
      <c r="I190" s="317"/>
      <c r="J190" s="317"/>
      <c r="K190" s="317"/>
      <c r="L190" s="317"/>
      <c r="M190" s="317"/>
      <c r="N190" s="318"/>
    </row>
    <row r="191" spans="2:14" ht="12.75">
      <c r="B191" s="452"/>
      <c r="C191" s="453"/>
      <c r="E191" s="310">
        <v>188</v>
      </c>
      <c r="F191" s="314"/>
      <c r="G191" s="315">
        <f aca="true" t="shared" si="31" ref="G191:G199">SUM(H191:N191)</f>
        <v>0</v>
      </c>
      <c r="H191" s="316"/>
      <c r="I191" s="317"/>
      <c r="J191" s="317"/>
      <c r="K191" s="317"/>
      <c r="L191" s="317"/>
      <c r="M191" s="317"/>
      <c r="N191" s="318"/>
    </row>
    <row r="192" spans="2:14" ht="12.75">
      <c r="B192" s="452"/>
      <c r="C192" s="453"/>
      <c r="E192" s="310">
        <v>189</v>
      </c>
      <c r="F192" s="314"/>
      <c r="G192" s="315">
        <f t="shared" si="31"/>
        <v>0</v>
      </c>
      <c r="H192" s="316"/>
      <c r="I192" s="317"/>
      <c r="J192" s="317"/>
      <c r="K192" s="317"/>
      <c r="L192" s="317"/>
      <c r="M192" s="317"/>
      <c r="N192" s="318"/>
    </row>
    <row r="193" spans="2:14" ht="12.75">
      <c r="B193" s="452"/>
      <c r="C193" s="453"/>
      <c r="E193" s="310">
        <v>190</v>
      </c>
      <c r="F193" s="314"/>
      <c r="G193" s="315">
        <f t="shared" si="31"/>
        <v>0</v>
      </c>
      <c r="H193" s="316"/>
      <c r="I193" s="317"/>
      <c r="J193" s="317"/>
      <c r="K193" s="317"/>
      <c r="L193" s="317"/>
      <c r="M193" s="317"/>
      <c r="N193" s="318"/>
    </row>
    <row r="194" spans="2:14" ht="12.75">
      <c r="B194" s="452"/>
      <c r="C194" s="453"/>
      <c r="E194" s="310">
        <v>191</v>
      </c>
      <c r="F194" s="314"/>
      <c r="G194" s="315">
        <f t="shared" si="31"/>
        <v>0</v>
      </c>
      <c r="H194" s="316"/>
      <c r="I194" s="317"/>
      <c r="J194" s="317"/>
      <c r="K194" s="317"/>
      <c r="L194" s="317"/>
      <c r="M194" s="317"/>
      <c r="N194" s="318"/>
    </row>
    <row r="195" spans="2:14" ht="12.75">
      <c r="B195" s="452"/>
      <c r="C195" s="453"/>
      <c r="E195" s="310">
        <v>192</v>
      </c>
      <c r="F195" s="314"/>
      <c r="G195" s="315">
        <f t="shared" si="31"/>
        <v>0</v>
      </c>
      <c r="H195" s="316"/>
      <c r="I195" s="317"/>
      <c r="J195" s="317"/>
      <c r="K195" s="317"/>
      <c r="L195" s="317"/>
      <c r="M195" s="317"/>
      <c r="N195" s="318"/>
    </row>
    <row r="196" spans="2:14" ht="12.75">
      <c r="B196" s="452"/>
      <c r="C196" s="453"/>
      <c r="E196" s="310">
        <v>193</v>
      </c>
      <c r="F196" s="314"/>
      <c r="G196" s="315">
        <f t="shared" si="31"/>
        <v>0</v>
      </c>
      <c r="H196" s="316"/>
      <c r="I196" s="317"/>
      <c r="J196" s="317"/>
      <c r="K196" s="317"/>
      <c r="L196" s="317"/>
      <c r="M196" s="317"/>
      <c r="N196" s="318"/>
    </row>
    <row r="197" spans="2:14" ht="12.75">
      <c r="B197" s="452"/>
      <c r="C197" s="453"/>
      <c r="E197" s="310">
        <v>194</v>
      </c>
      <c r="F197" s="314"/>
      <c r="G197" s="315">
        <f t="shared" si="31"/>
        <v>0</v>
      </c>
      <c r="H197" s="316"/>
      <c r="I197" s="317"/>
      <c r="J197" s="317"/>
      <c r="K197" s="317"/>
      <c r="L197" s="317"/>
      <c r="M197" s="317"/>
      <c r="N197" s="318"/>
    </row>
    <row r="198" spans="2:14" ht="12.75">
      <c r="B198" s="452"/>
      <c r="C198" s="453"/>
      <c r="E198" s="310">
        <v>195</v>
      </c>
      <c r="F198" s="314"/>
      <c r="G198" s="315">
        <f t="shared" si="31"/>
        <v>0</v>
      </c>
      <c r="H198" s="316"/>
      <c r="I198" s="317"/>
      <c r="J198" s="317"/>
      <c r="K198" s="317"/>
      <c r="L198" s="317"/>
      <c r="M198" s="317"/>
      <c r="N198" s="318"/>
    </row>
    <row r="199" spans="2:14" ht="13.5" thickBot="1">
      <c r="B199" s="452"/>
      <c r="C199" s="453"/>
      <c r="E199" s="332">
        <v>196</v>
      </c>
      <c r="F199" s="333"/>
      <c r="G199" s="334">
        <f t="shared" si="31"/>
        <v>0</v>
      </c>
      <c r="H199" s="335"/>
      <c r="I199" s="336"/>
      <c r="J199" s="336"/>
      <c r="K199" s="336"/>
      <c r="L199" s="336"/>
      <c r="M199" s="336"/>
      <c r="N199" s="337"/>
    </row>
    <row r="200" spans="3:13" ht="12.75">
      <c r="C200" s="338"/>
      <c r="F200" s="339" t="s">
        <v>34</v>
      </c>
      <c r="H200">
        <v>25</v>
      </c>
      <c r="I200">
        <v>25</v>
      </c>
      <c r="J200">
        <v>25</v>
      </c>
      <c r="K200">
        <v>50</v>
      </c>
      <c r="L200">
        <v>50</v>
      </c>
      <c r="M200">
        <v>25</v>
      </c>
    </row>
    <row r="201" ht="12.75">
      <c r="C201" s="338"/>
    </row>
    <row r="202" ht="12.75">
      <c r="C202" s="338"/>
    </row>
    <row r="203" ht="12.75">
      <c r="C203" s="338"/>
    </row>
    <row r="204" ht="12.75">
      <c r="C204" s="338"/>
    </row>
    <row r="205" ht="12.75">
      <c r="C205" s="338"/>
    </row>
    <row r="206" ht="12.75">
      <c r="C206" s="338"/>
    </row>
    <row r="207" ht="12.75">
      <c r="C207" s="338"/>
    </row>
    <row r="208" ht="12.75">
      <c r="C208" s="338"/>
    </row>
    <row r="209" ht="12.75">
      <c r="C209" s="338"/>
    </row>
    <row r="210" ht="12.75">
      <c r="C210" s="338"/>
    </row>
    <row r="211" ht="12.75">
      <c r="C211" s="338"/>
    </row>
    <row r="212" ht="12.75">
      <c r="C212" s="338"/>
    </row>
    <row r="213" ht="12.75">
      <c r="C213" s="338"/>
    </row>
    <row r="214" ht="12.75">
      <c r="C214" s="338"/>
    </row>
    <row r="215" ht="12.75">
      <c r="C215" s="338"/>
    </row>
    <row r="216" ht="12.75">
      <c r="C216" s="338"/>
    </row>
    <row r="217" ht="12.75">
      <c r="C217" s="338"/>
    </row>
    <row r="218" ht="12.75">
      <c r="C218" s="338"/>
    </row>
    <row r="219" ht="12.75">
      <c r="C219" s="338"/>
    </row>
    <row r="220" ht="12.75">
      <c r="C220" s="338"/>
    </row>
    <row r="221" ht="12.75">
      <c r="C221" s="338"/>
    </row>
    <row r="222" ht="12.75">
      <c r="C222" s="338"/>
    </row>
    <row r="223" ht="12.75">
      <c r="C223" s="338"/>
    </row>
    <row r="224" ht="12.75">
      <c r="C224" s="338"/>
    </row>
    <row r="225" ht="12.75">
      <c r="C225" s="338"/>
    </row>
    <row r="226" ht="12.75">
      <c r="C226" s="338"/>
    </row>
    <row r="227" ht="12.75">
      <c r="C227" s="338"/>
    </row>
    <row r="228" ht="12.75">
      <c r="C228" s="338"/>
    </row>
    <row r="229" ht="12.75">
      <c r="C229" s="338"/>
    </row>
    <row r="230" ht="12.75">
      <c r="C230" s="338"/>
    </row>
    <row r="231" ht="12.75">
      <c r="C231" s="338"/>
    </row>
    <row r="232" ht="12.75">
      <c r="C232" s="338"/>
    </row>
    <row r="233" ht="12.75">
      <c r="C233" s="338"/>
    </row>
    <row r="234" ht="12.75">
      <c r="C234" s="338"/>
    </row>
    <row r="235" ht="12.75">
      <c r="C235" s="338"/>
    </row>
    <row r="236" ht="12.75">
      <c r="C236" s="338"/>
    </row>
    <row r="237" ht="12.75">
      <c r="C237" s="338"/>
    </row>
    <row r="238" ht="12.75">
      <c r="C238" s="338"/>
    </row>
    <row r="239" ht="12.75">
      <c r="C239" s="338"/>
    </row>
    <row r="240" ht="12.75">
      <c r="C240" s="338"/>
    </row>
    <row r="241" ht="12.75">
      <c r="C241" s="338"/>
    </row>
    <row r="242" ht="12.75">
      <c r="C242" s="338"/>
    </row>
    <row r="243" ht="12.75">
      <c r="C243" s="338"/>
    </row>
    <row r="244" ht="12.75">
      <c r="C244" s="338"/>
    </row>
    <row r="245" ht="12.75">
      <c r="C245" s="338"/>
    </row>
    <row r="246" ht="12.75">
      <c r="C246" s="338"/>
    </row>
    <row r="247" ht="12.75">
      <c r="C247" s="338"/>
    </row>
    <row r="248" ht="12.75">
      <c r="C248" s="338"/>
    </row>
    <row r="249" ht="12.75">
      <c r="C249" s="338"/>
    </row>
    <row r="250" ht="12.75">
      <c r="C250" s="338"/>
    </row>
    <row r="251" ht="12.75">
      <c r="C251" s="338"/>
    </row>
    <row r="252" ht="12.75">
      <c r="C252" s="338"/>
    </row>
    <row r="253" ht="12.75">
      <c r="C253" s="338"/>
    </row>
    <row r="254" ht="12.75">
      <c r="C254" s="338"/>
    </row>
    <row r="255" ht="12.75">
      <c r="C255" s="338"/>
    </row>
    <row r="256" ht="12.75">
      <c r="C256" s="338"/>
    </row>
    <row r="257" ht="12.75">
      <c r="C257" s="338"/>
    </row>
    <row r="258" ht="12.75">
      <c r="C258" s="338"/>
    </row>
    <row r="259" ht="12.75">
      <c r="C259" s="338"/>
    </row>
    <row r="260" ht="12.75">
      <c r="C260" s="338"/>
    </row>
    <row r="261" ht="12.75">
      <c r="C261" s="338"/>
    </row>
    <row r="262" ht="12.75">
      <c r="C262" s="338"/>
    </row>
    <row r="263" ht="12.75">
      <c r="C263" s="338"/>
    </row>
    <row r="264" ht="12.75">
      <c r="C264" s="338"/>
    </row>
    <row r="265" ht="12.75">
      <c r="C265" s="338"/>
    </row>
    <row r="266" ht="12.75">
      <c r="C266" s="338"/>
    </row>
    <row r="267" ht="12.75">
      <c r="C267" s="338"/>
    </row>
    <row r="268" ht="12.75">
      <c r="C268" s="338"/>
    </row>
    <row r="269" ht="12.75">
      <c r="C269" s="338"/>
    </row>
    <row r="270" ht="12.75">
      <c r="C270" s="338"/>
    </row>
    <row r="271" ht="12.75">
      <c r="C271" s="338"/>
    </row>
    <row r="272" ht="12.75">
      <c r="C272" s="338"/>
    </row>
    <row r="273" ht="12.75">
      <c r="C273" s="338"/>
    </row>
    <row r="274" ht="12.75">
      <c r="C274" s="338"/>
    </row>
    <row r="275" ht="12.75">
      <c r="C275" s="338"/>
    </row>
    <row r="276" ht="12.75">
      <c r="C276" s="338"/>
    </row>
    <row r="277" ht="12.75">
      <c r="C277" s="338"/>
    </row>
    <row r="278" ht="12.75">
      <c r="C278" s="338"/>
    </row>
    <row r="279" ht="12.75">
      <c r="C279" s="338"/>
    </row>
    <row r="280" ht="12.75">
      <c r="C280" s="338"/>
    </row>
    <row r="281" ht="12.75">
      <c r="C281" s="338"/>
    </row>
    <row r="282" ht="12.75">
      <c r="C282" s="338"/>
    </row>
    <row r="283" ht="12.75">
      <c r="C283" s="338"/>
    </row>
    <row r="284" ht="12.75">
      <c r="C284" s="338"/>
    </row>
    <row r="285" ht="12.75">
      <c r="C285" s="338"/>
    </row>
    <row r="286" ht="12.75">
      <c r="C286" s="338"/>
    </row>
    <row r="287" ht="12.75">
      <c r="C287" s="338"/>
    </row>
    <row r="288" ht="12.75">
      <c r="C288" s="338"/>
    </row>
    <row r="289" ht="12.75">
      <c r="C289" s="338"/>
    </row>
    <row r="290" ht="12.75">
      <c r="C290" s="338"/>
    </row>
    <row r="291" ht="12.75">
      <c r="C291" s="338"/>
    </row>
    <row r="292" ht="12.75">
      <c r="C292" s="338"/>
    </row>
    <row r="293" ht="12.75">
      <c r="C293" s="338"/>
    </row>
    <row r="294" ht="12.75">
      <c r="C294" s="338"/>
    </row>
    <row r="295" ht="12.75">
      <c r="C295" s="338"/>
    </row>
    <row r="296" ht="12.75">
      <c r="C296" s="338"/>
    </row>
    <row r="297" ht="12.75">
      <c r="C297" s="338"/>
    </row>
    <row r="298" ht="12.75">
      <c r="C298" s="338"/>
    </row>
    <row r="299" ht="12.75">
      <c r="C299" s="338"/>
    </row>
    <row r="300" ht="12.75">
      <c r="C300" s="338"/>
    </row>
    <row r="301" ht="12.75">
      <c r="C301" s="338"/>
    </row>
    <row r="302" ht="12.75">
      <c r="C302" s="338"/>
    </row>
    <row r="303" ht="12.75">
      <c r="C303" s="338"/>
    </row>
    <row r="304" ht="12.75">
      <c r="C304" s="338"/>
    </row>
    <row r="305" ht="12.75">
      <c r="C305" s="338"/>
    </row>
    <row r="306" ht="12.75">
      <c r="C306" s="338"/>
    </row>
    <row r="307" ht="12.75">
      <c r="C307" s="338"/>
    </row>
    <row r="308" ht="12.75">
      <c r="C308" s="338"/>
    </row>
    <row r="309" ht="12.75">
      <c r="C309" s="338"/>
    </row>
    <row r="310" ht="12.75">
      <c r="C310" s="338"/>
    </row>
    <row r="311" ht="12.75">
      <c r="C311" s="338"/>
    </row>
    <row r="312" ht="12.75">
      <c r="C312" s="338"/>
    </row>
    <row r="313" ht="12.75">
      <c r="C313" s="338"/>
    </row>
    <row r="314" ht="12.75">
      <c r="C314" s="338"/>
    </row>
    <row r="315" ht="12.75">
      <c r="C315" s="338"/>
    </row>
    <row r="316" ht="12.75">
      <c r="C316" s="338"/>
    </row>
    <row r="317" ht="12.75">
      <c r="C317" s="338"/>
    </row>
    <row r="318" ht="12.75">
      <c r="C318" s="338"/>
    </row>
    <row r="319" ht="12.75">
      <c r="C319" s="338"/>
    </row>
    <row r="320" ht="12.75">
      <c r="C320" s="338"/>
    </row>
    <row r="321" ht="12.75">
      <c r="C321" s="338"/>
    </row>
    <row r="322" ht="12.75">
      <c r="C322" s="338"/>
    </row>
    <row r="323" ht="12.75">
      <c r="C323" s="338"/>
    </row>
    <row r="324" ht="12.75">
      <c r="C324" s="338"/>
    </row>
    <row r="325" ht="12.75">
      <c r="C325" s="338"/>
    </row>
    <row r="326" ht="12.75">
      <c r="C326" s="338"/>
    </row>
    <row r="327" ht="12.75">
      <c r="C327" s="338"/>
    </row>
    <row r="328" ht="12.75">
      <c r="C328" s="338"/>
    </row>
    <row r="329" ht="12.75">
      <c r="C329" s="338"/>
    </row>
    <row r="330" ht="12.75">
      <c r="C330" s="338"/>
    </row>
    <row r="331" ht="12.75">
      <c r="C331" s="338"/>
    </row>
    <row r="332" ht="12.75">
      <c r="C332" s="338"/>
    </row>
    <row r="333" ht="12.75">
      <c r="C333" s="338"/>
    </row>
    <row r="334" ht="12.75">
      <c r="C334" s="338"/>
    </row>
    <row r="335" ht="12.75">
      <c r="C335" s="338"/>
    </row>
    <row r="336" ht="12.75">
      <c r="C336" s="338"/>
    </row>
    <row r="337" ht="12.75">
      <c r="C337" s="338"/>
    </row>
    <row r="338" ht="12.75">
      <c r="C338" s="338"/>
    </row>
    <row r="339" ht="12.75">
      <c r="C339" s="338"/>
    </row>
    <row r="340" ht="12.75">
      <c r="C340" s="338"/>
    </row>
    <row r="341" ht="12.75">
      <c r="C341" s="338"/>
    </row>
    <row r="342" ht="12.75">
      <c r="C342" s="338"/>
    </row>
    <row r="343" ht="12.75">
      <c r="C343" s="338"/>
    </row>
    <row r="344" ht="12.75">
      <c r="C344" s="338"/>
    </row>
    <row r="345" ht="12.75">
      <c r="C345" s="338"/>
    </row>
    <row r="346" ht="12.75">
      <c r="C346" s="338"/>
    </row>
    <row r="347" ht="12.75">
      <c r="C347" s="338"/>
    </row>
    <row r="348" ht="12.75">
      <c r="C348" s="338"/>
    </row>
    <row r="349" ht="12.75">
      <c r="C349" s="338"/>
    </row>
    <row r="350" ht="12.75">
      <c r="C350" s="338"/>
    </row>
    <row r="351" ht="12.75">
      <c r="C351" s="338"/>
    </row>
    <row r="352" ht="12.75">
      <c r="C352" s="338"/>
    </row>
    <row r="353" ht="12.75">
      <c r="C353" s="338"/>
    </row>
    <row r="354" ht="12.75">
      <c r="C354" s="338"/>
    </row>
    <row r="355" ht="12.75">
      <c r="C355" s="338"/>
    </row>
    <row r="356" ht="12.75">
      <c r="C356" s="338"/>
    </row>
    <row r="357" ht="12.75">
      <c r="C357" s="338"/>
    </row>
    <row r="358" ht="12.75">
      <c r="C358" s="338"/>
    </row>
    <row r="359" ht="12.75">
      <c r="C359" s="338"/>
    </row>
    <row r="360" ht="12.75">
      <c r="C360" s="338"/>
    </row>
    <row r="361" ht="12.75">
      <c r="C361" s="338"/>
    </row>
    <row r="362" ht="12.75">
      <c r="C362" s="338"/>
    </row>
    <row r="363" ht="12.75">
      <c r="C363" s="338"/>
    </row>
    <row r="364" ht="12.75">
      <c r="C364" s="338"/>
    </row>
    <row r="365" ht="12.75">
      <c r="C365" s="338"/>
    </row>
    <row r="366" ht="12.75">
      <c r="C366" s="338"/>
    </row>
    <row r="367" ht="12.75">
      <c r="C367" s="338"/>
    </row>
    <row r="368" ht="12.75">
      <c r="C368" s="338"/>
    </row>
    <row r="369" ht="12.75">
      <c r="C369" s="338"/>
    </row>
    <row r="370" ht="12.75">
      <c r="C370" s="338"/>
    </row>
    <row r="371" ht="12.75">
      <c r="C371" s="338"/>
    </row>
    <row r="372" ht="12.75">
      <c r="C372" s="338"/>
    </row>
    <row r="373" ht="12.75">
      <c r="C373" s="338"/>
    </row>
    <row r="374" ht="12.75">
      <c r="C374" s="338"/>
    </row>
    <row r="375" ht="12.75">
      <c r="C375" s="338"/>
    </row>
    <row r="376" ht="12.75">
      <c r="C376" s="338"/>
    </row>
    <row r="377" ht="12.75">
      <c r="C377" s="338"/>
    </row>
    <row r="378" ht="12.75">
      <c r="C378" s="338"/>
    </row>
    <row r="379" ht="12.75">
      <c r="C379" s="338"/>
    </row>
    <row r="380" ht="12.75">
      <c r="C380" s="338"/>
    </row>
    <row r="381" ht="12.75">
      <c r="C381" s="338"/>
    </row>
    <row r="382" ht="12.75">
      <c r="C382" s="338"/>
    </row>
    <row r="383" ht="12.75">
      <c r="C383" s="338"/>
    </row>
    <row r="384" ht="12.75">
      <c r="C384" s="338"/>
    </row>
    <row r="385" ht="12.75">
      <c r="C385" s="338"/>
    </row>
    <row r="386" ht="12.75">
      <c r="C386" s="338"/>
    </row>
    <row r="387" ht="12.75">
      <c r="C387" s="338"/>
    </row>
    <row r="388" ht="12.75">
      <c r="C388" s="338"/>
    </row>
    <row r="389" ht="12.75">
      <c r="C389" s="338"/>
    </row>
    <row r="390" ht="12.75">
      <c r="C390" s="338"/>
    </row>
    <row r="391" ht="12.75">
      <c r="C391" s="338"/>
    </row>
    <row r="392" ht="12.75">
      <c r="C392" s="338"/>
    </row>
    <row r="393" ht="12.75">
      <c r="C393" s="338"/>
    </row>
    <row r="394" ht="12.75">
      <c r="C394" s="338"/>
    </row>
    <row r="395" ht="12.75">
      <c r="C395" s="338"/>
    </row>
    <row r="396" ht="12.75">
      <c r="C396" s="338"/>
    </row>
    <row r="397" ht="12.75">
      <c r="C397" s="338"/>
    </row>
    <row r="398" ht="12.75">
      <c r="C398" s="338"/>
    </row>
    <row r="399" ht="12.75">
      <c r="C399" s="338"/>
    </row>
    <row r="400" ht="12.75">
      <c r="C400" s="338"/>
    </row>
    <row r="401" ht="12.75">
      <c r="C401" s="338"/>
    </row>
    <row r="402" ht="12.75">
      <c r="C402" s="338"/>
    </row>
    <row r="403" ht="12.75">
      <c r="C403" s="338"/>
    </row>
    <row r="404" ht="12.75">
      <c r="C404" s="338"/>
    </row>
    <row r="405" ht="12.75">
      <c r="C405" s="338"/>
    </row>
    <row r="406" ht="12.75">
      <c r="C406" s="338"/>
    </row>
    <row r="407" ht="12.75">
      <c r="C407" s="338"/>
    </row>
    <row r="408" ht="12.75">
      <c r="C408" s="338"/>
    </row>
    <row r="409" ht="12.75">
      <c r="C409" s="338"/>
    </row>
    <row r="410" ht="12.75">
      <c r="C410" s="338"/>
    </row>
    <row r="411" ht="12.75">
      <c r="C411" s="338"/>
    </row>
    <row r="412" ht="12.75">
      <c r="C412" s="338"/>
    </row>
    <row r="413" ht="12.75">
      <c r="C413" s="338"/>
    </row>
    <row r="414" ht="12.75">
      <c r="C414" s="338"/>
    </row>
    <row r="415" ht="12.75">
      <c r="C415" s="338"/>
    </row>
    <row r="416" ht="12.75">
      <c r="C416" s="338"/>
    </row>
    <row r="417" ht="12.75">
      <c r="C417" s="338"/>
    </row>
    <row r="418" ht="12.75">
      <c r="C418" s="338"/>
    </row>
    <row r="419" ht="12.75">
      <c r="C419" s="338"/>
    </row>
    <row r="420" ht="12.75">
      <c r="C420" s="338"/>
    </row>
    <row r="421" ht="12.75">
      <c r="C421" s="338"/>
    </row>
    <row r="422" ht="12.75">
      <c r="C422" s="338"/>
    </row>
    <row r="423" ht="12.75">
      <c r="C423" s="338"/>
    </row>
    <row r="424" ht="12.75">
      <c r="C424" s="338"/>
    </row>
    <row r="425" ht="12.75">
      <c r="C425" s="338"/>
    </row>
    <row r="426" ht="12.75">
      <c r="C426" s="338"/>
    </row>
    <row r="427" ht="12.75">
      <c r="C427" s="338"/>
    </row>
    <row r="428" ht="12.75">
      <c r="C428" s="338"/>
    </row>
    <row r="429" ht="12.75">
      <c r="C429" s="338"/>
    </row>
    <row r="430" ht="12.75">
      <c r="C430" s="338"/>
    </row>
    <row r="431" ht="12.75">
      <c r="C431" s="338"/>
    </row>
    <row r="432" ht="12.75">
      <c r="C432" s="338"/>
    </row>
    <row r="433" ht="12.75">
      <c r="C433" s="338"/>
    </row>
    <row r="434" ht="12.75">
      <c r="C434" s="338"/>
    </row>
    <row r="435" ht="12.75">
      <c r="C435" s="338"/>
    </row>
    <row r="436" ht="12.75">
      <c r="C436" s="338"/>
    </row>
    <row r="437" ht="12.75">
      <c r="C437" s="338"/>
    </row>
    <row r="438" ht="12.75">
      <c r="C438" s="338"/>
    </row>
    <row r="439" ht="12.75">
      <c r="C439" s="338"/>
    </row>
    <row r="440" ht="12.75">
      <c r="C440" s="338"/>
    </row>
    <row r="441" ht="12.75">
      <c r="C441" s="338"/>
    </row>
    <row r="442" ht="12.75">
      <c r="C442" s="338"/>
    </row>
    <row r="443" ht="12.75">
      <c r="C443" s="338"/>
    </row>
    <row r="444" ht="12.75">
      <c r="C444" s="338"/>
    </row>
    <row r="445" ht="12.75">
      <c r="C445" s="338"/>
    </row>
    <row r="446" ht="12.75">
      <c r="C446" s="338"/>
    </row>
    <row r="447" ht="12.75">
      <c r="C447" s="338"/>
    </row>
    <row r="448" ht="12.75">
      <c r="C448" s="338"/>
    </row>
    <row r="449" ht="12.75">
      <c r="C449" s="338"/>
    </row>
    <row r="450" ht="12.75">
      <c r="C450" s="338"/>
    </row>
    <row r="451" ht="12.75">
      <c r="C451" s="338"/>
    </row>
    <row r="452" ht="12.75">
      <c r="C452" s="338"/>
    </row>
    <row r="453" ht="12.75">
      <c r="C453" s="338"/>
    </row>
    <row r="454" ht="12.75">
      <c r="C454" s="338"/>
    </row>
    <row r="455" ht="12.75">
      <c r="C455" s="338"/>
    </row>
    <row r="456" ht="12.75">
      <c r="C456" s="338"/>
    </row>
    <row r="457" ht="12.75">
      <c r="C457" s="338"/>
    </row>
    <row r="458" ht="12.75">
      <c r="C458" s="338"/>
    </row>
    <row r="459" ht="12.75">
      <c r="C459" s="338"/>
    </row>
    <row r="460" ht="12.75">
      <c r="C460" s="338"/>
    </row>
    <row r="461" ht="12.75">
      <c r="C461" s="338"/>
    </row>
    <row r="462" ht="12.75">
      <c r="C462" s="338"/>
    </row>
    <row r="463" ht="12.75">
      <c r="C463" s="338"/>
    </row>
    <row r="464" ht="12.75">
      <c r="C464" s="338"/>
    </row>
    <row r="465" ht="12.75">
      <c r="C465" s="338"/>
    </row>
    <row r="466" ht="12.75">
      <c r="C466" s="338"/>
    </row>
    <row r="467" ht="12.75">
      <c r="C467" s="338"/>
    </row>
    <row r="468" ht="12.75">
      <c r="C468" s="338"/>
    </row>
    <row r="469" ht="12.75">
      <c r="C469" s="338"/>
    </row>
    <row r="470" ht="12.75">
      <c r="C470" s="338"/>
    </row>
    <row r="471" ht="12.75">
      <c r="C471" s="338"/>
    </row>
    <row r="472" ht="12.75">
      <c r="C472" s="338"/>
    </row>
    <row r="473" ht="12.75">
      <c r="C473" s="338"/>
    </row>
    <row r="474" ht="12.75">
      <c r="C474" s="338"/>
    </row>
    <row r="475" ht="12.75">
      <c r="C475" s="338"/>
    </row>
    <row r="476" ht="12.75">
      <c r="C476" s="338"/>
    </row>
    <row r="477" ht="12.75">
      <c r="C477" s="338"/>
    </row>
    <row r="478" ht="12.75">
      <c r="C478" s="338"/>
    </row>
    <row r="479" ht="12.75">
      <c r="C479" s="338"/>
    </row>
    <row r="480" ht="12.75">
      <c r="C480" s="338"/>
    </row>
    <row r="481" ht="12.75">
      <c r="C481" s="338"/>
    </row>
    <row r="482" ht="12.75">
      <c r="C482" s="338"/>
    </row>
    <row r="483" ht="12.75">
      <c r="C483" s="338"/>
    </row>
    <row r="484" ht="12.75">
      <c r="C484" s="338"/>
    </row>
    <row r="485" ht="12.75">
      <c r="C485" s="338"/>
    </row>
    <row r="486" ht="12.75">
      <c r="C486" s="338"/>
    </row>
    <row r="487" ht="12.75">
      <c r="C487" s="338"/>
    </row>
    <row r="488" ht="12.75">
      <c r="C488" s="338"/>
    </row>
    <row r="489" ht="12.75">
      <c r="C489" s="338"/>
    </row>
    <row r="490" ht="12.75">
      <c r="C490" s="338"/>
    </row>
    <row r="491" ht="12.75">
      <c r="C491" s="338"/>
    </row>
    <row r="492" ht="12.75">
      <c r="C492" s="338"/>
    </row>
    <row r="493" ht="12.75">
      <c r="C493" s="338"/>
    </row>
    <row r="494" ht="12.75">
      <c r="C494" s="338"/>
    </row>
    <row r="495" ht="12.75">
      <c r="C495" s="338"/>
    </row>
    <row r="496" ht="12.75">
      <c r="C496" s="338"/>
    </row>
    <row r="497" ht="12.75">
      <c r="C497" s="338"/>
    </row>
    <row r="498" ht="12.75">
      <c r="C498" s="338"/>
    </row>
    <row r="499" ht="12.75">
      <c r="C499" s="338"/>
    </row>
    <row r="500" ht="12.75">
      <c r="C500" s="338"/>
    </row>
  </sheetData>
  <mergeCells count="8">
    <mergeCell ref="P3:P15"/>
    <mergeCell ref="B1:N1"/>
    <mergeCell ref="B2:B3"/>
    <mergeCell ref="C2:C3"/>
    <mergeCell ref="E2:E3"/>
    <mergeCell ref="F2:F3"/>
    <mergeCell ref="G2:G3"/>
    <mergeCell ref="H2:N2"/>
  </mergeCells>
  <conditionalFormatting sqref="Q4:Y186">
    <cfRule type="cellIs" priority="1" dxfId="11" operator="equal" stopIfTrue="1">
      <formula>0</formula>
    </cfRule>
  </conditionalFormatting>
  <conditionalFormatting sqref="H4:N199">
    <cfRule type="cellIs" priority="2" dxfId="12" operator="equal" stopIfTrue="1">
      <formula>100</formula>
    </cfRule>
  </conditionalFormatting>
  <printOptions/>
  <pageMargins left="0.5" right="0.52" top="0.5" bottom="1" header="0.4921259845" footer="0.4921259845"/>
  <pageSetup horizontalDpi="600" verticalDpi="600" orientation="portrait" paperSize="8" scale="75" r:id="rId2"/>
  <drawing r:id="rId1"/>
</worksheet>
</file>

<file path=xl/worksheets/sheet2.xml><?xml version="1.0" encoding="utf-8"?>
<worksheet xmlns="http://schemas.openxmlformats.org/spreadsheetml/2006/main" xmlns:r="http://schemas.openxmlformats.org/officeDocument/2006/relationships">
  <dimension ref="A1:AO81"/>
  <sheetViews>
    <sheetView showGridLines="0" workbookViewId="0" topLeftCell="A1">
      <selection activeCell="A1" sqref="A1"/>
    </sheetView>
  </sheetViews>
  <sheetFormatPr defaultColWidth="9.00390625" defaultRowHeight="12.75"/>
  <cols>
    <col min="1" max="1" width="0.6171875" style="82" customWidth="1"/>
    <col min="2" max="2" width="0.5" style="82" customWidth="1"/>
    <col min="3" max="3" width="14.625" style="82" customWidth="1"/>
    <col min="4" max="4" width="3.50390625" style="82" customWidth="1"/>
    <col min="5" max="5" width="3.625" style="82" hidden="1" customWidth="1"/>
    <col min="6" max="6" width="1.75390625" style="82" customWidth="1"/>
    <col min="7" max="7" width="14.625" style="82" customWidth="1"/>
    <col min="8" max="8" width="3.50390625" style="82" customWidth="1"/>
    <col min="9" max="9" width="0.2421875" style="82" hidden="1" customWidth="1"/>
    <col min="10" max="10" width="1.75390625" style="82" customWidth="1"/>
    <col min="11" max="11" width="0.5" style="82" customWidth="1"/>
    <col min="12" max="12" width="14.625" style="82" customWidth="1"/>
    <col min="13" max="13" width="3.50390625" style="82" customWidth="1"/>
    <col min="14" max="14" width="3.625" style="82" hidden="1" customWidth="1"/>
    <col min="15" max="15" width="1.75390625" style="82" customWidth="1"/>
    <col min="16" max="16" width="0.5" style="82" customWidth="1"/>
    <col min="17" max="17" width="14.625" style="82" customWidth="1"/>
    <col min="18" max="18" width="3.50390625" style="82" customWidth="1"/>
    <col min="19" max="19" width="3.625" style="82" hidden="1" customWidth="1"/>
    <col min="20" max="21" width="1.75390625" style="82" customWidth="1"/>
    <col min="22" max="22" width="14.625" style="82" customWidth="1"/>
    <col min="23" max="23" width="3.50390625" style="82" customWidth="1"/>
    <col min="24" max="24" width="3.625" style="82" hidden="1" customWidth="1"/>
    <col min="25" max="26" width="1.75390625" style="82" customWidth="1"/>
    <col min="27" max="27" width="14.625" style="82" customWidth="1"/>
    <col min="28" max="28" width="3.50390625" style="82" customWidth="1"/>
    <col min="29" max="29" width="3.625" style="82" hidden="1" customWidth="1"/>
    <col min="30" max="31" width="1.75390625" style="82" customWidth="1"/>
    <col min="32" max="32" width="14.625" style="82" customWidth="1"/>
    <col min="33" max="33" width="3.625" style="82" customWidth="1"/>
    <col min="34" max="34" width="3.625" style="82" hidden="1" customWidth="1"/>
    <col min="35" max="35" width="1.625" style="82" customWidth="1"/>
    <col min="36" max="36" width="2.50390625" style="82" customWidth="1"/>
    <col min="37" max="37" width="18.50390625" style="82" hidden="1" customWidth="1"/>
    <col min="38" max="38" width="2.375" style="82" customWidth="1"/>
    <col min="39" max="39" width="3.625" style="91" customWidth="1"/>
    <col min="40" max="40" width="17.50390625" style="82" customWidth="1"/>
    <col min="41" max="16384" width="9.125" style="82" customWidth="1"/>
  </cols>
  <sheetData>
    <row r="1" spans="1:41" ht="12.75" customHeight="1">
      <c r="A1" s="80"/>
      <c r="B1" s="80"/>
      <c r="C1" s="80"/>
      <c r="D1" s="80"/>
      <c r="E1" s="80"/>
      <c r="F1" s="80"/>
      <c r="G1" s="80"/>
      <c r="H1" s="80"/>
      <c r="I1" s="80"/>
      <c r="J1" s="80"/>
      <c r="K1" s="80"/>
      <c r="L1" s="450" t="s">
        <v>26</v>
      </c>
      <c r="M1" s="473"/>
      <c r="N1" s="473"/>
      <c r="O1" s="473"/>
      <c r="P1" s="473"/>
      <c r="Q1" s="473"/>
      <c r="R1" s="473"/>
      <c r="S1" s="473"/>
      <c r="T1" s="473"/>
      <c r="U1" s="473"/>
      <c r="V1" s="473"/>
      <c r="W1" s="473"/>
      <c r="X1" s="473"/>
      <c r="Y1" s="473"/>
      <c r="Z1" s="473"/>
      <c r="AA1" s="476">
        <v>41412</v>
      </c>
      <c r="AB1" s="477"/>
      <c r="AC1" s="477"/>
      <c r="AD1" s="477"/>
      <c r="AE1" s="477"/>
      <c r="AF1" s="478"/>
      <c r="AG1" s="80"/>
      <c r="AH1" s="80"/>
      <c r="AI1" s="80"/>
      <c r="AJ1" s="80"/>
      <c r="AK1" s="80"/>
      <c r="AL1" s="80"/>
      <c r="AM1" s="81"/>
      <c r="AN1" s="80"/>
      <c r="AO1" s="80"/>
    </row>
    <row r="2" spans="1:41" ht="13.5" thickBot="1">
      <c r="A2" s="80"/>
      <c r="B2" s="80"/>
      <c r="C2" s="80"/>
      <c r="D2" s="80"/>
      <c r="E2" s="80"/>
      <c r="F2" s="80"/>
      <c r="G2" s="80"/>
      <c r="H2" s="80"/>
      <c r="I2" s="80"/>
      <c r="J2" s="80"/>
      <c r="K2" s="80"/>
      <c r="L2" s="474"/>
      <c r="M2" s="475"/>
      <c r="N2" s="475"/>
      <c r="O2" s="475"/>
      <c r="P2" s="475"/>
      <c r="Q2" s="475"/>
      <c r="R2" s="475"/>
      <c r="S2" s="475"/>
      <c r="T2" s="475"/>
      <c r="U2" s="475"/>
      <c r="V2" s="475"/>
      <c r="W2" s="475"/>
      <c r="X2" s="475"/>
      <c r="Y2" s="475"/>
      <c r="Z2" s="475"/>
      <c r="AA2" s="479"/>
      <c r="AB2" s="479"/>
      <c r="AC2" s="479"/>
      <c r="AD2" s="479"/>
      <c r="AE2" s="479"/>
      <c r="AF2" s="480"/>
      <c r="AG2" s="80"/>
      <c r="AH2" s="80"/>
      <c r="AI2" s="80"/>
      <c r="AJ2" s="80"/>
      <c r="AK2" s="80"/>
      <c r="AL2" s="80"/>
      <c r="AM2" s="81"/>
      <c r="AN2" s="80"/>
      <c r="AO2" s="80"/>
    </row>
    <row r="3" spans="1:41" ht="13.5" thickBo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c r="AN3" s="80"/>
      <c r="AO3" s="80"/>
    </row>
    <row r="4" spans="1:41" ht="13.5" thickBot="1">
      <c r="A4" s="80"/>
      <c r="B4" s="86"/>
      <c r="C4" s="88" t="s">
        <v>49</v>
      </c>
      <c r="D4" s="87"/>
      <c r="E4" s="87"/>
      <c r="F4" s="88"/>
      <c r="G4" s="88" t="s">
        <v>50</v>
      </c>
      <c r="H4" s="87"/>
      <c r="I4" s="87"/>
      <c r="J4" s="88"/>
      <c r="K4" s="88"/>
      <c r="L4" s="88" t="s">
        <v>47</v>
      </c>
      <c r="M4" s="87"/>
      <c r="N4" s="87"/>
      <c r="O4" s="87"/>
      <c r="P4" s="88"/>
      <c r="Q4" s="88" t="s">
        <v>48</v>
      </c>
      <c r="R4" s="87"/>
      <c r="S4" s="87"/>
      <c r="T4" s="88"/>
      <c r="U4" s="155"/>
      <c r="V4" s="88" t="s">
        <v>27</v>
      </c>
      <c r="W4" s="87"/>
      <c r="X4" s="87"/>
      <c r="Y4" s="88"/>
      <c r="Z4" s="88"/>
      <c r="AA4" s="88" t="s">
        <v>28</v>
      </c>
      <c r="AB4" s="87"/>
      <c r="AC4" s="87"/>
      <c r="AD4" s="88"/>
      <c r="AE4" s="88"/>
      <c r="AF4" s="88" t="s">
        <v>29</v>
      </c>
      <c r="AG4" s="156"/>
      <c r="AH4" s="90"/>
      <c r="AI4" s="83"/>
      <c r="AJ4" s="481"/>
      <c r="AK4" s="481"/>
      <c r="AL4" s="80"/>
      <c r="AM4" s="471" t="s">
        <v>30</v>
      </c>
      <c r="AN4" s="472"/>
      <c r="AO4" s="451"/>
    </row>
    <row r="5" spans="1:41" ht="13.5" thickBot="1">
      <c r="A5" s="92"/>
      <c r="B5" s="157"/>
      <c r="C5" s="95" t="s">
        <v>45</v>
      </c>
      <c r="D5" s="95"/>
      <c r="E5" s="95"/>
      <c r="F5" s="158"/>
      <c r="G5" s="95" t="s">
        <v>46</v>
      </c>
      <c r="H5" s="95"/>
      <c r="I5" s="95"/>
      <c r="J5" s="158"/>
      <c r="K5" s="158"/>
      <c r="L5" s="95" t="s">
        <v>51</v>
      </c>
      <c r="M5" s="95"/>
      <c r="N5" s="95"/>
      <c r="O5" s="95"/>
      <c r="P5" s="158"/>
      <c r="Q5" s="95" t="s">
        <v>52</v>
      </c>
      <c r="R5" s="95"/>
      <c r="S5" s="93"/>
      <c r="T5" s="92"/>
      <c r="U5" s="159"/>
      <c r="V5" s="160" t="s">
        <v>53</v>
      </c>
      <c r="W5" s="96"/>
      <c r="X5" s="96"/>
      <c r="Y5" s="92"/>
      <c r="Z5" s="92"/>
      <c r="AA5" s="92"/>
      <c r="AB5" s="96"/>
      <c r="AC5" s="96"/>
      <c r="AD5" s="92"/>
      <c r="AE5" s="92"/>
      <c r="AF5" s="92"/>
      <c r="AG5" s="96"/>
      <c r="AH5" s="96"/>
      <c r="AI5" s="80"/>
      <c r="AJ5" s="161"/>
      <c r="AK5" s="161"/>
      <c r="AL5" s="102"/>
      <c r="AM5" s="103"/>
      <c r="AN5" s="104" t="s">
        <v>32</v>
      </c>
      <c r="AO5" s="105" t="s">
        <v>33</v>
      </c>
    </row>
    <row r="6" spans="1:41" ht="13.5" thickBot="1">
      <c r="A6" s="92"/>
      <c r="B6" s="92"/>
      <c r="C6" s="92"/>
      <c r="D6" s="96"/>
      <c r="E6" s="96"/>
      <c r="F6" s="92"/>
      <c r="G6" s="92"/>
      <c r="H6" s="96"/>
      <c r="I6" s="96"/>
      <c r="J6" s="92"/>
      <c r="K6" s="92"/>
      <c r="L6" s="98">
        <v>17</v>
      </c>
      <c r="M6" s="96"/>
      <c r="N6" s="96"/>
      <c r="O6" s="96"/>
      <c r="P6" s="92"/>
      <c r="Q6" s="98">
        <v>13</v>
      </c>
      <c r="R6" s="96"/>
      <c r="S6" s="96"/>
      <c r="T6" s="92"/>
      <c r="U6" s="162">
        <v>1</v>
      </c>
      <c r="V6" s="163" t="s">
        <v>6</v>
      </c>
      <c r="W6" s="216">
        <v>1</v>
      </c>
      <c r="X6" s="101" t="s">
        <v>31</v>
      </c>
      <c r="Y6" s="92"/>
      <c r="Z6" s="92"/>
      <c r="AA6" s="98">
        <v>9</v>
      </c>
      <c r="AB6" s="96"/>
      <c r="AC6" s="96"/>
      <c r="AD6" s="92"/>
      <c r="AE6" s="92"/>
      <c r="AF6" s="92"/>
      <c r="AG6" s="96"/>
      <c r="AH6" s="96"/>
      <c r="AI6" s="80"/>
      <c r="AJ6" s="84"/>
      <c r="AK6" s="164"/>
      <c r="AL6" s="80"/>
      <c r="AM6" s="109" t="s">
        <v>36</v>
      </c>
      <c r="AN6" s="110" t="s">
        <v>6</v>
      </c>
      <c r="AO6" s="111">
        <v>100</v>
      </c>
    </row>
    <row r="7" spans="1:41" ht="13.5" thickBot="1">
      <c r="A7" s="92"/>
      <c r="B7" s="92"/>
      <c r="C7" s="92"/>
      <c r="D7" s="92"/>
      <c r="E7" s="92"/>
      <c r="F7" s="92"/>
      <c r="G7" s="92"/>
      <c r="H7" s="92"/>
      <c r="I7" s="92"/>
      <c r="J7" s="92"/>
      <c r="K7" s="92"/>
      <c r="L7" s="116" t="s">
        <v>5</v>
      </c>
      <c r="M7" s="216">
        <v>4</v>
      </c>
      <c r="N7" s="101" t="s">
        <v>31</v>
      </c>
      <c r="O7" s="165"/>
      <c r="P7" s="166"/>
      <c r="Q7" s="116" t="s">
        <v>34</v>
      </c>
      <c r="R7" s="216">
        <v>0</v>
      </c>
      <c r="S7" s="101" t="s">
        <v>31</v>
      </c>
      <c r="T7" s="124"/>
      <c r="U7" s="167">
        <v>16</v>
      </c>
      <c r="V7" s="168" t="s">
        <v>34</v>
      </c>
      <c r="W7" s="217">
        <v>0</v>
      </c>
      <c r="X7" s="128"/>
      <c r="Y7" s="108"/>
      <c r="Z7" s="115"/>
      <c r="AA7" s="116" t="s">
        <v>6</v>
      </c>
      <c r="AB7" s="169">
        <v>5</v>
      </c>
      <c r="AC7" s="101" t="s">
        <v>31</v>
      </c>
      <c r="AD7" s="92"/>
      <c r="AE7" s="92"/>
      <c r="AF7" s="92"/>
      <c r="AG7" s="96"/>
      <c r="AH7" s="96"/>
      <c r="AI7" s="80"/>
      <c r="AJ7" s="84"/>
      <c r="AK7" s="164"/>
      <c r="AL7" s="80"/>
      <c r="AM7" s="117" t="s">
        <v>37</v>
      </c>
      <c r="AN7" s="118" t="s">
        <v>3</v>
      </c>
      <c r="AO7" s="119">
        <v>85</v>
      </c>
    </row>
    <row r="8" spans="1:41" ht="13.5" thickBot="1">
      <c r="A8" s="92"/>
      <c r="B8" s="92"/>
      <c r="C8" s="98">
        <v>25</v>
      </c>
      <c r="D8" s="96"/>
      <c r="E8" s="96"/>
      <c r="F8" s="92"/>
      <c r="G8" s="98">
        <v>23</v>
      </c>
      <c r="H8" s="97"/>
      <c r="I8" s="97"/>
      <c r="J8" s="107"/>
      <c r="K8" s="170"/>
      <c r="L8" s="121" t="s">
        <v>19</v>
      </c>
      <c r="M8" s="217">
        <v>1</v>
      </c>
      <c r="N8" s="171"/>
      <c r="O8" s="172"/>
      <c r="P8" s="94"/>
      <c r="Q8" s="121" t="s">
        <v>5</v>
      </c>
      <c r="R8" s="217">
        <v>1</v>
      </c>
      <c r="S8" s="171" t="s">
        <v>35</v>
      </c>
      <c r="T8" s="92"/>
      <c r="U8" s="173">
        <v>9</v>
      </c>
      <c r="V8" s="174" t="s">
        <v>5</v>
      </c>
      <c r="W8" s="218">
        <v>2</v>
      </c>
      <c r="X8" s="101" t="s">
        <v>31</v>
      </c>
      <c r="Y8" s="124"/>
      <c r="Z8" s="92"/>
      <c r="AA8" s="121" t="s">
        <v>22</v>
      </c>
      <c r="AB8" s="175">
        <v>1</v>
      </c>
      <c r="AC8" s="128"/>
      <c r="AD8" s="108"/>
      <c r="AE8" s="92"/>
      <c r="AF8" s="98">
        <v>21</v>
      </c>
      <c r="AG8" s="96"/>
      <c r="AH8" s="96"/>
      <c r="AI8" s="80"/>
      <c r="AJ8" s="84"/>
      <c r="AK8" s="164"/>
      <c r="AL8" s="80"/>
      <c r="AM8" s="117" t="s">
        <v>38</v>
      </c>
      <c r="AN8" s="122" t="s">
        <v>25</v>
      </c>
      <c r="AO8" s="119">
        <v>72</v>
      </c>
    </row>
    <row r="9" spans="1:41" ht="13.5" thickBot="1">
      <c r="A9" s="92"/>
      <c r="B9" s="92"/>
      <c r="C9" s="116" t="s">
        <v>2</v>
      </c>
      <c r="D9" s="197">
        <v>0</v>
      </c>
      <c r="E9" s="101" t="s">
        <v>31</v>
      </c>
      <c r="F9" s="176"/>
      <c r="G9" s="116" t="s">
        <v>5</v>
      </c>
      <c r="H9" s="197">
        <v>0</v>
      </c>
      <c r="I9" s="101" t="s">
        <v>31</v>
      </c>
      <c r="J9" s="177"/>
      <c r="K9" s="178"/>
      <c r="L9" s="129" t="s">
        <v>54</v>
      </c>
      <c r="M9" s="97"/>
      <c r="N9" s="97"/>
      <c r="O9" s="97"/>
      <c r="P9" s="107"/>
      <c r="Q9" s="131"/>
      <c r="R9" s="97"/>
      <c r="S9" s="97"/>
      <c r="T9" s="92"/>
      <c r="U9" s="162">
        <v>8</v>
      </c>
      <c r="V9" s="179" t="s">
        <v>22</v>
      </c>
      <c r="W9" s="219">
        <v>5</v>
      </c>
      <c r="X9" s="171"/>
      <c r="Y9" s="94"/>
      <c r="Z9" s="94"/>
      <c r="AA9" s="114" t="s">
        <v>55</v>
      </c>
      <c r="AB9" s="92"/>
      <c r="AC9" s="97"/>
      <c r="AD9" s="92"/>
      <c r="AE9" s="115"/>
      <c r="AF9" s="116" t="s">
        <v>6</v>
      </c>
      <c r="AG9" s="197">
        <v>3</v>
      </c>
      <c r="AH9" s="101" t="s">
        <v>31</v>
      </c>
      <c r="AI9" s="80"/>
      <c r="AJ9" s="84"/>
      <c r="AK9" s="164"/>
      <c r="AL9" s="80"/>
      <c r="AM9" s="117" t="s">
        <v>39</v>
      </c>
      <c r="AN9" s="118" t="s">
        <v>23</v>
      </c>
      <c r="AO9" s="119">
        <v>72</v>
      </c>
    </row>
    <row r="10" spans="1:41" ht="13.5" thickBot="1">
      <c r="A10" s="92"/>
      <c r="B10" s="92"/>
      <c r="C10" s="121" t="s">
        <v>6</v>
      </c>
      <c r="D10" s="220">
        <v>5</v>
      </c>
      <c r="E10" s="180"/>
      <c r="F10" s="107"/>
      <c r="G10" s="121" t="s">
        <v>2</v>
      </c>
      <c r="H10" s="220">
        <v>4</v>
      </c>
      <c r="I10" s="180"/>
      <c r="J10" s="107"/>
      <c r="K10" s="178"/>
      <c r="L10" s="98">
        <v>18</v>
      </c>
      <c r="M10" s="97"/>
      <c r="N10" s="97"/>
      <c r="O10" s="97"/>
      <c r="P10" s="107"/>
      <c r="Q10" s="98">
        <v>14</v>
      </c>
      <c r="R10" s="97"/>
      <c r="S10" s="97"/>
      <c r="T10" s="92"/>
      <c r="U10" s="162">
        <v>5</v>
      </c>
      <c r="V10" s="163" t="s">
        <v>3</v>
      </c>
      <c r="W10" s="216">
        <v>5</v>
      </c>
      <c r="X10" s="101" t="s">
        <v>31</v>
      </c>
      <c r="Y10" s="92"/>
      <c r="Z10" s="92"/>
      <c r="AA10" s="98">
        <v>10</v>
      </c>
      <c r="AB10" s="96"/>
      <c r="AC10" s="97"/>
      <c r="AD10" s="120"/>
      <c r="AE10" s="92"/>
      <c r="AF10" s="121" t="s">
        <v>3</v>
      </c>
      <c r="AG10" s="220">
        <v>6</v>
      </c>
      <c r="AH10" s="181"/>
      <c r="AI10" s="80"/>
      <c r="AJ10" s="84"/>
      <c r="AK10" s="164"/>
      <c r="AL10" s="80"/>
      <c r="AM10" s="117" t="s">
        <v>40</v>
      </c>
      <c r="AN10" s="122" t="s">
        <v>2</v>
      </c>
      <c r="AO10" s="119">
        <v>61</v>
      </c>
    </row>
    <row r="11" spans="1:41" ht="13.5" thickBot="1">
      <c r="A11" s="92"/>
      <c r="B11" s="96"/>
      <c r="C11" s="182" t="s">
        <v>56</v>
      </c>
      <c r="D11" s="96"/>
      <c r="E11" s="96"/>
      <c r="F11" s="92"/>
      <c r="G11" s="92"/>
      <c r="H11" s="97"/>
      <c r="I11" s="96"/>
      <c r="J11" s="107"/>
      <c r="K11" s="183"/>
      <c r="L11" s="116" t="s">
        <v>24</v>
      </c>
      <c r="M11" s="216">
        <v>0</v>
      </c>
      <c r="N11" s="101" t="s">
        <v>31</v>
      </c>
      <c r="O11" s="165"/>
      <c r="P11" s="176"/>
      <c r="Q11" s="116" t="s">
        <v>24</v>
      </c>
      <c r="R11" s="216">
        <v>4</v>
      </c>
      <c r="S11" s="101" t="s">
        <v>31</v>
      </c>
      <c r="T11" s="124"/>
      <c r="U11" s="167">
        <v>12</v>
      </c>
      <c r="V11" s="168" t="s">
        <v>24</v>
      </c>
      <c r="W11" s="217">
        <v>4</v>
      </c>
      <c r="X11" s="171"/>
      <c r="Y11" s="108"/>
      <c r="Z11" s="184"/>
      <c r="AA11" s="116" t="s">
        <v>3</v>
      </c>
      <c r="AB11" s="197">
        <v>5</v>
      </c>
      <c r="AC11" s="101" t="s">
        <v>31</v>
      </c>
      <c r="AD11" s="124"/>
      <c r="AE11" s="92"/>
      <c r="AF11" s="125" t="s">
        <v>57</v>
      </c>
      <c r="AG11" s="96"/>
      <c r="AH11" s="96"/>
      <c r="AI11" s="80"/>
      <c r="AJ11" s="84"/>
      <c r="AK11" s="164"/>
      <c r="AL11" s="80"/>
      <c r="AM11" s="117" t="s">
        <v>41</v>
      </c>
      <c r="AN11" s="118" t="s">
        <v>21</v>
      </c>
      <c r="AO11" s="119">
        <v>61</v>
      </c>
    </row>
    <row r="12" spans="1:41" ht="13.5" thickBot="1">
      <c r="A12" s="92"/>
      <c r="B12" s="92"/>
      <c r="C12" s="92"/>
      <c r="D12" s="92"/>
      <c r="E12" s="92"/>
      <c r="F12" s="92"/>
      <c r="G12" s="92"/>
      <c r="H12" s="92"/>
      <c r="I12" s="92"/>
      <c r="J12" s="92"/>
      <c r="K12" s="107"/>
      <c r="L12" s="121" t="s">
        <v>2</v>
      </c>
      <c r="M12" s="217">
        <v>4</v>
      </c>
      <c r="N12" s="171"/>
      <c r="O12" s="172"/>
      <c r="P12" s="107"/>
      <c r="Q12" s="121" t="s">
        <v>0</v>
      </c>
      <c r="R12" s="217">
        <v>1</v>
      </c>
      <c r="S12" s="171"/>
      <c r="T12" s="92"/>
      <c r="U12" s="173">
        <v>13</v>
      </c>
      <c r="V12" s="174" t="s">
        <v>0</v>
      </c>
      <c r="W12" s="218">
        <v>0</v>
      </c>
      <c r="X12" s="101" t="s">
        <v>31</v>
      </c>
      <c r="Y12" s="124"/>
      <c r="Z12" s="92"/>
      <c r="AA12" s="121" t="s">
        <v>21</v>
      </c>
      <c r="AB12" s="220">
        <v>2</v>
      </c>
      <c r="AC12" s="128"/>
      <c r="AD12" s="94"/>
      <c r="AE12" s="92"/>
      <c r="AF12" s="92"/>
      <c r="AG12" s="92"/>
      <c r="AH12" s="92"/>
      <c r="AI12" s="80"/>
      <c r="AJ12" s="84"/>
      <c r="AK12" s="164"/>
      <c r="AL12" s="80"/>
      <c r="AM12" s="117" t="s">
        <v>42</v>
      </c>
      <c r="AN12" s="122" t="s">
        <v>5</v>
      </c>
      <c r="AO12" s="119">
        <v>50</v>
      </c>
    </row>
    <row r="13" spans="1:41" ht="13.5" thickBot="1">
      <c r="A13" s="92"/>
      <c r="B13" s="92"/>
      <c r="C13" s="92"/>
      <c r="D13" s="92"/>
      <c r="E13" s="92"/>
      <c r="F13" s="92"/>
      <c r="G13" s="92"/>
      <c r="H13" s="92"/>
      <c r="I13" s="92"/>
      <c r="J13" s="92"/>
      <c r="K13" s="107"/>
      <c r="L13" s="129" t="s">
        <v>58</v>
      </c>
      <c r="M13" s="97"/>
      <c r="N13" s="97"/>
      <c r="O13" s="97"/>
      <c r="P13" s="107"/>
      <c r="Q13" s="131"/>
      <c r="R13" s="97"/>
      <c r="S13" s="97"/>
      <c r="T13" s="92"/>
      <c r="U13" s="162">
        <v>4</v>
      </c>
      <c r="V13" s="179" t="s">
        <v>21</v>
      </c>
      <c r="W13" s="219">
        <v>5</v>
      </c>
      <c r="X13" s="128"/>
      <c r="Y13" s="92"/>
      <c r="Z13" s="92"/>
      <c r="AA13" s="125" t="s">
        <v>59</v>
      </c>
      <c r="AB13" s="96"/>
      <c r="AC13" s="97"/>
      <c r="AD13" s="94"/>
      <c r="AE13" s="92"/>
      <c r="AF13" s="92"/>
      <c r="AG13" s="92"/>
      <c r="AH13" s="92"/>
      <c r="AI13" s="80"/>
      <c r="AJ13" s="84"/>
      <c r="AK13" s="164"/>
      <c r="AL13" s="80"/>
      <c r="AM13" s="126" t="s">
        <v>43</v>
      </c>
      <c r="AN13" s="118" t="s">
        <v>22</v>
      </c>
      <c r="AO13" s="127">
        <v>50</v>
      </c>
    </row>
    <row r="14" spans="1:41" ht="13.5" thickBot="1">
      <c r="A14" s="96"/>
      <c r="B14" s="96"/>
      <c r="C14" s="96"/>
      <c r="D14" s="96"/>
      <c r="E14" s="96"/>
      <c r="F14" s="92"/>
      <c r="G14" s="92"/>
      <c r="H14" s="96"/>
      <c r="I14" s="96"/>
      <c r="J14" s="92"/>
      <c r="K14" s="92"/>
      <c r="L14" s="98">
        <v>19</v>
      </c>
      <c r="M14" s="96"/>
      <c r="N14" s="96"/>
      <c r="O14" s="97"/>
      <c r="P14" s="94"/>
      <c r="Q14" s="98">
        <v>15</v>
      </c>
      <c r="R14" s="96"/>
      <c r="S14" s="96"/>
      <c r="T14" s="92"/>
      <c r="U14" s="162">
        <v>3</v>
      </c>
      <c r="V14" s="163" t="s">
        <v>2</v>
      </c>
      <c r="W14" s="216">
        <v>5</v>
      </c>
      <c r="X14" s="101" t="s">
        <v>31</v>
      </c>
      <c r="Y14" s="92"/>
      <c r="Z14" s="92"/>
      <c r="AA14" s="98">
        <v>11</v>
      </c>
      <c r="AB14" s="96"/>
      <c r="AC14" s="96"/>
      <c r="AD14" s="92"/>
      <c r="AE14" s="92"/>
      <c r="AF14" s="92"/>
      <c r="AG14" s="96"/>
      <c r="AH14" s="96"/>
      <c r="AI14" s="80"/>
      <c r="AJ14" s="84"/>
      <c r="AK14" s="164"/>
      <c r="AL14" s="80"/>
      <c r="AM14" s="185" t="s">
        <v>60</v>
      </c>
      <c r="AN14" s="110" t="s">
        <v>19</v>
      </c>
      <c r="AO14" s="111">
        <v>39</v>
      </c>
    </row>
    <row r="15" spans="1:41" ht="13.5" thickBot="1">
      <c r="A15" s="92"/>
      <c r="B15" s="92"/>
      <c r="C15" s="92"/>
      <c r="D15" s="92"/>
      <c r="E15" s="92"/>
      <c r="F15" s="92"/>
      <c r="G15" s="92"/>
      <c r="H15" s="92"/>
      <c r="I15" s="92"/>
      <c r="J15" s="92"/>
      <c r="K15" s="92"/>
      <c r="L15" s="116" t="s">
        <v>20</v>
      </c>
      <c r="M15" s="216">
        <v>1</v>
      </c>
      <c r="N15" s="101" t="s">
        <v>31</v>
      </c>
      <c r="O15" s="165"/>
      <c r="P15" s="166"/>
      <c r="Q15" s="116" t="s">
        <v>20</v>
      </c>
      <c r="R15" s="216">
        <v>4</v>
      </c>
      <c r="S15" s="101" t="s">
        <v>31</v>
      </c>
      <c r="T15" s="124"/>
      <c r="U15" s="167">
        <v>14</v>
      </c>
      <c r="V15" s="168" t="s">
        <v>20</v>
      </c>
      <c r="W15" s="217">
        <v>0</v>
      </c>
      <c r="X15" s="128"/>
      <c r="Y15" s="108"/>
      <c r="Z15" s="184"/>
      <c r="AA15" s="116" t="s">
        <v>2</v>
      </c>
      <c r="AB15" s="197">
        <v>-1</v>
      </c>
      <c r="AC15" s="101" t="s">
        <v>31</v>
      </c>
      <c r="AD15" s="92"/>
      <c r="AE15" s="92"/>
      <c r="AF15" s="92"/>
      <c r="AG15" s="96"/>
      <c r="AH15" s="92"/>
      <c r="AI15" s="80"/>
      <c r="AJ15" s="84"/>
      <c r="AK15" s="164"/>
      <c r="AL15" s="80"/>
      <c r="AM15" s="186"/>
      <c r="AN15" s="187" t="s">
        <v>24</v>
      </c>
      <c r="AO15" s="119">
        <v>39</v>
      </c>
    </row>
    <row r="16" spans="1:41" ht="13.5" thickBot="1">
      <c r="A16" s="98">
        <v>26</v>
      </c>
      <c r="B16" s="96"/>
      <c r="C16" s="98">
        <v>26</v>
      </c>
      <c r="D16" s="96"/>
      <c r="E16" s="96"/>
      <c r="F16" s="92"/>
      <c r="G16" s="98">
        <v>24</v>
      </c>
      <c r="H16" s="97"/>
      <c r="I16" s="96"/>
      <c r="J16" s="107"/>
      <c r="K16" s="170"/>
      <c r="L16" s="121" t="s">
        <v>21</v>
      </c>
      <c r="M16" s="217">
        <v>4</v>
      </c>
      <c r="N16" s="171"/>
      <c r="O16" s="172"/>
      <c r="P16" s="94"/>
      <c r="Q16" s="121" t="s">
        <v>1</v>
      </c>
      <c r="R16" s="217">
        <v>2</v>
      </c>
      <c r="S16" s="171"/>
      <c r="T16" s="92"/>
      <c r="U16" s="173">
        <v>11</v>
      </c>
      <c r="V16" s="174" t="s">
        <v>1</v>
      </c>
      <c r="W16" s="218">
        <v>2</v>
      </c>
      <c r="X16" s="101" t="s">
        <v>31</v>
      </c>
      <c r="Y16" s="124"/>
      <c r="Z16" s="92"/>
      <c r="AA16" s="121" t="s">
        <v>25</v>
      </c>
      <c r="AB16" s="220">
        <v>0</v>
      </c>
      <c r="AC16" s="128"/>
      <c r="AD16" s="108"/>
      <c r="AE16" s="92"/>
      <c r="AF16" s="98">
        <v>22</v>
      </c>
      <c r="AG16" s="96"/>
      <c r="AH16" s="96"/>
      <c r="AI16" s="80"/>
      <c r="AJ16" s="84"/>
      <c r="AK16" s="164"/>
      <c r="AL16" s="80"/>
      <c r="AM16" s="186"/>
      <c r="AN16" s="187" t="s">
        <v>20</v>
      </c>
      <c r="AO16" s="119">
        <v>39</v>
      </c>
    </row>
    <row r="17" spans="1:41" ht="13.5" thickBot="1">
      <c r="A17" s="92"/>
      <c r="B17" s="92"/>
      <c r="C17" s="116" t="s">
        <v>21</v>
      </c>
      <c r="D17" s="197">
        <v>3</v>
      </c>
      <c r="E17" s="101" t="s">
        <v>31</v>
      </c>
      <c r="F17" s="176"/>
      <c r="G17" s="116" t="s">
        <v>21</v>
      </c>
      <c r="H17" s="197">
        <v>4</v>
      </c>
      <c r="I17" s="101" t="s">
        <v>31</v>
      </c>
      <c r="J17" s="177"/>
      <c r="K17" s="178"/>
      <c r="L17" s="129" t="s">
        <v>61</v>
      </c>
      <c r="M17" s="97"/>
      <c r="N17" s="97"/>
      <c r="O17" s="97"/>
      <c r="P17" s="107"/>
      <c r="Q17" s="131"/>
      <c r="R17" s="97"/>
      <c r="S17" s="97"/>
      <c r="T17" s="92"/>
      <c r="U17" s="162">
        <v>6</v>
      </c>
      <c r="V17" s="179" t="s">
        <v>25</v>
      </c>
      <c r="W17" s="219">
        <v>5</v>
      </c>
      <c r="X17" s="171"/>
      <c r="Y17" s="94"/>
      <c r="Z17" s="94"/>
      <c r="AA17" s="114" t="s">
        <v>62</v>
      </c>
      <c r="AB17" s="92"/>
      <c r="AC17" s="97"/>
      <c r="AD17" s="92"/>
      <c r="AE17" s="115"/>
      <c r="AF17" s="116" t="s">
        <v>25</v>
      </c>
      <c r="AG17" s="197">
        <v>2</v>
      </c>
      <c r="AH17" s="101" t="s">
        <v>31</v>
      </c>
      <c r="AI17" s="83"/>
      <c r="AJ17" s="84"/>
      <c r="AK17" s="164"/>
      <c r="AL17" s="83"/>
      <c r="AM17" s="188"/>
      <c r="AN17" s="118" t="s">
        <v>4</v>
      </c>
      <c r="AO17" s="127">
        <v>39</v>
      </c>
    </row>
    <row r="18" spans="1:41" ht="13.5" thickBot="1">
      <c r="A18" s="92"/>
      <c r="B18" s="92"/>
      <c r="C18" s="121" t="s">
        <v>25</v>
      </c>
      <c r="D18" s="220">
        <v>5</v>
      </c>
      <c r="E18" s="180"/>
      <c r="F18" s="107"/>
      <c r="G18" s="121" t="s">
        <v>22</v>
      </c>
      <c r="H18" s="220">
        <v>2</v>
      </c>
      <c r="I18" s="180"/>
      <c r="J18" s="107"/>
      <c r="K18" s="178"/>
      <c r="L18" s="98">
        <v>20</v>
      </c>
      <c r="M18" s="97"/>
      <c r="N18" s="97"/>
      <c r="O18" s="97"/>
      <c r="P18" s="107"/>
      <c r="Q18" s="98">
        <v>16</v>
      </c>
      <c r="R18" s="97"/>
      <c r="S18" s="97"/>
      <c r="T18" s="92"/>
      <c r="U18" s="162">
        <v>7</v>
      </c>
      <c r="V18" s="163" t="s">
        <v>4</v>
      </c>
      <c r="W18" s="216">
        <v>4</v>
      </c>
      <c r="X18" s="101" t="s">
        <v>31</v>
      </c>
      <c r="Y18" s="92"/>
      <c r="Z18" s="92"/>
      <c r="AA18" s="98">
        <v>12</v>
      </c>
      <c r="AB18" s="96"/>
      <c r="AC18" s="97"/>
      <c r="AD18" s="120"/>
      <c r="AE18" s="92"/>
      <c r="AF18" s="121" t="s">
        <v>23</v>
      </c>
      <c r="AG18" s="220">
        <v>6</v>
      </c>
      <c r="AH18" s="128"/>
      <c r="AI18" s="83"/>
      <c r="AJ18" s="84"/>
      <c r="AK18" s="164"/>
      <c r="AL18" s="83"/>
      <c r="AM18" s="213" t="s">
        <v>63</v>
      </c>
      <c r="AN18" s="210" t="s">
        <v>0</v>
      </c>
      <c r="AO18" s="111">
        <v>25</v>
      </c>
    </row>
    <row r="19" spans="1:41" ht="13.5" thickBot="1">
      <c r="A19" s="92"/>
      <c r="B19" s="107"/>
      <c r="C19" s="182" t="s">
        <v>64</v>
      </c>
      <c r="D19" s="96"/>
      <c r="E19" s="96"/>
      <c r="F19" s="92"/>
      <c r="G19" s="92"/>
      <c r="H19" s="97"/>
      <c r="I19" s="96"/>
      <c r="J19" s="107"/>
      <c r="K19" s="183"/>
      <c r="L19" s="116" t="s">
        <v>4</v>
      </c>
      <c r="M19" s="216">
        <v>0</v>
      </c>
      <c r="N19" s="101" t="s">
        <v>31</v>
      </c>
      <c r="O19" s="165"/>
      <c r="P19" s="176"/>
      <c r="Q19" s="116" t="s">
        <v>4</v>
      </c>
      <c r="R19" s="216">
        <v>1</v>
      </c>
      <c r="S19" s="101" t="s">
        <v>31</v>
      </c>
      <c r="T19" s="124"/>
      <c r="U19" s="167">
        <v>10</v>
      </c>
      <c r="V19" s="168" t="s">
        <v>19</v>
      </c>
      <c r="W19" s="217">
        <v>5</v>
      </c>
      <c r="X19" s="171"/>
      <c r="Y19" s="108"/>
      <c r="Z19" s="184"/>
      <c r="AA19" s="116" t="s">
        <v>19</v>
      </c>
      <c r="AB19" s="197">
        <v>2</v>
      </c>
      <c r="AC19" s="101" t="s">
        <v>31</v>
      </c>
      <c r="AD19" s="124"/>
      <c r="AE19" s="92"/>
      <c r="AF19" s="125" t="s">
        <v>65</v>
      </c>
      <c r="AG19" s="96"/>
      <c r="AH19" s="96"/>
      <c r="AI19" s="80"/>
      <c r="AJ19" s="84"/>
      <c r="AK19" s="164"/>
      <c r="AL19" s="83"/>
      <c r="AM19" s="214"/>
      <c r="AN19" s="210" t="s">
        <v>1</v>
      </c>
      <c r="AO19" s="119">
        <v>25</v>
      </c>
    </row>
    <row r="20" spans="1:41" ht="13.5" thickBot="1">
      <c r="A20" s="94"/>
      <c r="B20" s="94"/>
      <c r="C20" s="83"/>
      <c r="D20" s="92"/>
      <c r="E20" s="92"/>
      <c r="F20" s="92"/>
      <c r="G20" s="92"/>
      <c r="H20" s="92"/>
      <c r="I20" s="92"/>
      <c r="J20" s="92"/>
      <c r="K20" s="107"/>
      <c r="L20" s="121" t="s">
        <v>22</v>
      </c>
      <c r="M20" s="217">
        <v>4</v>
      </c>
      <c r="N20" s="171"/>
      <c r="O20" s="172"/>
      <c r="P20" s="107"/>
      <c r="Q20" s="121" t="s">
        <v>34</v>
      </c>
      <c r="R20" s="217">
        <v>0</v>
      </c>
      <c r="S20" s="171" t="s">
        <v>35</v>
      </c>
      <c r="T20" s="92"/>
      <c r="U20" s="173">
        <v>15</v>
      </c>
      <c r="V20" s="174" t="s">
        <v>34</v>
      </c>
      <c r="W20" s="218">
        <v>0</v>
      </c>
      <c r="X20" s="101" t="s">
        <v>31</v>
      </c>
      <c r="Y20" s="124"/>
      <c r="Z20" s="92"/>
      <c r="AA20" s="121" t="s">
        <v>23</v>
      </c>
      <c r="AB20" s="220">
        <v>5</v>
      </c>
      <c r="AC20" s="128"/>
      <c r="AD20" s="94"/>
      <c r="AE20" s="92"/>
      <c r="AF20" s="92"/>
      <c r="AG20" s="92"/>
      <c r="AH20" s="92"/>
      <c r="AI20" s="80"/>
      <c r="AJ20" s="84"/>
      <c r="AK20" s="164"/>
      <c r="AL20" s="83"/>
      <c r="AM20" s="214"/>
      <c r="AN20" s="211" t="s">
        <v>34</v>
      </c>
      <c r="AO20" s="209">
        <v>25</v>
      </c>
    </row>
    <row r="21" spans="1:41" ht="13.5" thickBot="1">
      <c r="A21" s="92"/>
      <c r="C21" s="83"/>
      <c r="D21" s="92"/>
      <c r="E21" s="92"/>
      <c r="F21" s="92"/>
      <c r="G21" s="92"/>
      <c r="H21" s="92"/>
      <c r="I21" s="92"/>
      <c r="J21" s="92"/>
      <c r="K21" s="107"/>
      <c r="L21" s="129" t="s">
        <v>66</v>
      </c>
      <c r="M21" s="97"/>
      <c r="N21" s="97"/>
      <c r="O21" s="97"/>
      <c r="P21" s="107"/>
      <c r="Q21" s="131"/>
      <c r="R21" s="97"/>
      <c r="S21" s="97"/>
      <c r="T21" s="92"/>
      <c r="U21" s="162">
        <v>2</v>
      </c>
      <c r="V21" s="179" t="s">
        <v>23</v>
      </c>
      <c r="W21" s="219">
        <v>1</v>
      </c>
      <c r="X21" s="128"/>
      <c r="Y21" s="92"/>
      <c r="Z21" s="92"/>
      <c r="AA21" s="125" t="s">
        <v>67</v>
      </c>
      <c r="AB21" s="96"/>
      <c r="AC21" s="97"/>
      <c r="AD21" s="94"/>
      <c r="AE21" s="92"/>
      <c r="AF21" s="92"/>
      <c r="AG21" s="92"/>
      <c r="AH21" s="92"/>
      <c r="AI21" s="80"/>
      <c r="AJ21" s="84"/>
      <c r="AK21" s="164"/>
      <c r="AL21" s="83"/>
      <c r="AM21" s="215"/>
      <c r="AN21" s="212" t="s">
        <v>34</v>
      </c>
      <c r="AO21" s="127">
        <v>25</v>
      </c>
    </row>
    <row r="22" spans="1:41" ht="6" customHeight="1">
      <c r="A22" s="92"/>
      <c r="B22" s="83"/>
      <c r="C22" s="83"/>
      <c r="D22" s="97"/>
      <c r="E22" s="97"/>
      <c r="F22" s="94"/>
      <c r="G22" s="94"/>
      <c r="H22" s="97"/>
      <c r="I22" s="97"/>
      <c r="J22" s="94"/>
      <c r="K22" s="94"/>
      <c r="L22" s="106"/>
      <c r="M22" s="97"/>
      <c r="N22" s="97"/>
      <c r="O22" s="97"/>
      <c r="P22" s="94"/>
      <c r="Q22" s="106"/>
      <c r="R22" s="97"/>
      <c r="S22" s="97"/>
      <c r="T22" s="94"/>
      <c r="U22" s="189"/>
      <c r="V22" s="112"/>
      <c r="W22" s="132"/>
      <c r="X22" s="113"/>
      <c r="Y22" s="92"/>
      <c r="Z22" s="92"/>
      <c r="AA22" s="106"/>
      <c r="AB22" s="96"/>
      <c r="AC22" s="96"/>
      <c r="AD22" s="92"/>
      <c r="AE22" s="92"/>
      <c r="AF22" s="92"/>
      <c r="AG22" s="96"/>
      <c r="AH22" s="96"/>
      <c r="AI22" s="80"/>
      <c r="AJ22" s="84"/>
      <c r="AK22" s="139"/>
      <c r="AL22" s="83"/>
      <c r="AM22" s="84"/>
      <c r="AN22" s="190"/>
      <c r="AO22" s="100"/>
    </row>
    <row r="23" spans="1:41" ht="12.75" hidden="1">
      <c r="A23" s="92"/>
      <c r="B23" s="92"/>
      <c r="C23" s="92"/>
      <c r="D23" s="92"/>
      <c r="E23" s="92"/>
      <c r="F23" s="92"/>
      <c r="G23" s="92"/>
      <c r="H23" s="92"/>
      <c r="I23" s="92"/>
      <c r="J23" s="92"/>
      <c r="K23" s="107"/>
      <c r="L23" s="129"/>
      <c r="M23" s="97"/>
      <c r="N23" s="97"/>
      <c r="O23" s="97"/>
      <c r="P23" s="107"/>
      <c r="Q23" s="131"/>
      <c r="R23" s="97"/>
      <c r="S23" s="97"/>
      <c r="T23" s="92"/>
      <c r="U23" s="162"/>
      <c r="V23" s="112"/>
      <c r="W23" s="132"/>
      <c r="X23" s="133"/>
      <c r="Y23" s="94"/>
      <c r="Z23" s="94"/>
      <c r="AA23" s="134"/>
      <c r="AB23" s="97"/>
      <c r="AC23" s="97"/>
      <c r="AD23" s="94"/>
      <c r="AE23" s="94"/>
      <c r="AF23" s="94"/>
      <c r="AG23" s="94"/>
      <c r="AH23" s="94"/>
      <c r="AI23" s="80"/>
      <c r="AJ23" s="84"/>
      <c r="AK23" s="139"/>
      <c r="AL23" s="83"/>
      <c r="AM23" s="84"/>
      <c r="AN23" s="190"/>
      <c r="AO23" s="100"/>
    </row>
    <row r="24" spans="1:41" ht="13.5" thickBot="1">
      <c r="A24" s="92"/>
      <c r="B24" s="92"/>
      <c r="C24" s="135" t="s">
        <v>45</v>
      </c>
      <c r="D24" s="135"/>
      <c r="E24" s="135"/>
      <c r="F24" s="136"/>
      <c r="G24" s="135" t="s">
        <v>46</v>
      </c>
      <c r="H24" s="135"/>
      <c r="I24" s="135"/>
      <c r="J24" s="136"/>
      <c r="K24" s="136"/>
      <c r="L24" s="135" t="s">
        <v>51</v>
      </c>
      <c r="M24" s="135"/>
      <c r="N24" s="135"/>
      <c r="O24" s="135"/>
      <c r="P24" s="136"/>
      <c r="Q24" s="135" t="s">
        <v>52</v>
      </c>
      <c r="R24" s="137"/>
      <c r="S24" s="138"/>
      <c r="T24" s="92"/>
      <c r="U24" s="159"/>
      <c r="V24" s="191"/>
      <c r="W24" s="96"/>
      <c r="X24" s="96"/>
      <c r="Y24" s="92"/>
      <c r="Z24" s="92"/>
      <c r="AA24" s="92"/>
      <c r="AB24" s="96"/>
      <c r="AC24" s="96"/>
      <c r="AD24" s="92"/>
      <c r="AE24" s="92"/>
      <c r="AF24" s="92"/>
      <c r="AG24" s="96"/>
      <c r="AH24" s="96"/>
      <c r="AI24" s="80"/>
      <c r="AJ24" s="80"/>
      <c r="AK24" s="80"/>
      <c r="AL24" s="83"/>
      <c r="AM24" s="84"/>
      <c r="AN24" s="190"/>
      <c r="AO24" s="100"/>
    </row>
    <row r="25" spans="1:41" ht="13.5" thickBot="1">
      <c r="A25" s="92"/>
      <c r="B25" s="86"/>
      <c r="C25" s="88" t="s">
        <v>49</v>
      </c>
      <c r="D25" s="87"/>
      <c r="E25" s="87"/>
      <c r="F25" s="88"/>
      <c r="G25" s="88" t="s">
        <v>50</v>
      </c>
      <c r="H25" s="87"/>
      <c r="I25" s="87"/>
      <c r="J25" s="88"/>
      <c r="K25" s="88"/>
      <c r="L25" s="88" t="s">
        <v>47</v>
      </c>
      <c r="M25" s="87"/>
      <c r="N25" s="87"/>
      <c r="O25" s="87"/>
      <c r="P25" s="88"/>
      <c r="Q25" s="88" t="s">
        <v>48</v>
      </c>
      <c r="R25" s="87"/>
      <c r="S25" s="87"/>
      <c r="T25" s="88"/>
      <c r="U25" s="155"/>
      <c r="V25" s="88" t="s">
        <v>27</v>
      </c>
      <c r="W25" s="87"/>
      <c r="X25" s="87"/>
      <c r="Y25" s="88"/>
      <c r="Z25" s="88"/>
      <c r="AA25" s="88" t="s">
        <v>28</v>
      </c>
      <c r="AB25" s="87"/>
      <c r="AC25" s="87"/>
      <c r="AD25" s="88"/>
      <c r="AE25" s="88"/>
      <c r="AF25" s="88" t="s">
        <v>29</v>
      </c>
      <c r="AG25" s="89"/>
      <c r="AH25" s="221"/>
      <c r="AI25" s="83"/>
      <c r="AJ25" s="192"/>
      <c r="AK25" s="192"/>
      <c r="AL25" s="83"/>
      <c r="AM25" s="84"/>
      <c r="AN25" s="190"/>
      <c r="AO25" s="100"/>
    </row>
    <row r="26" spans="1:41" ht="13.5" thickBot="1">
      <c r="A26" s="92"/>
      <c r="B26" s="92"/>
      <c r="C26" s="193"/>
      <c r="D26" s="193"/>
      <c r="E26" s="193"/>
      <c r="F26" s="193"/>
      <c r="G26" s="193"/>
      <c r="H26" s="193"/>
      <c r="I26" s="193"/>
      <c r="J26" s="193"/>
      <c r="K26" s="193"/>
      <c r="L26" s="193"/>
      <c r="M26" s="193"/>
      <c r="N26" s="193"/>
      <c r="O26" s="193"/>
      <c r="P26" s="193"/>
      <c r="Q26" s="193"/>
      <c r="R26" s="193"/>
      <c r="S26" s="193"/>
      <c r="T26" s="92"/>
      <c r="U26" s="92"/>
      <c r="V26" s="194" t="s">
        <v>68</v>
      </c>
      <c r="W26" s="92"/>
      <c r="X26" s="92"/>
      <c r="Y26" s="92"/>
      <c r="Z26" s="92"/>
      <c r="AA26" s="195"/>
      <c r="AB26" s="92"/>
      <c r="AC26" s="92"/>
      <c r="AD26" s="92"/>
      <c r="AE26" s="92"/>
      <c r="AF26" s="195"/>
      <c r="AG26" s="92"/>
      <c r="AH26" s="92"/>
      <c r="AI26" s="80"/>
      <c r="AJ26" s="80"/>
      <c r="AK26" s="80"/>
      <c r="AL26" s="83"/>
      <c r="AM26" s="84"/>
      <c r="AN26" s="190"/>
      <c r="AO26" s="100"/>
    </row>
    <row r="27" spans="1:41" ht="13.5" thickBot="1">
      <c r="A27" s="92"/>
      <c r="B27" s="80"/>
      <c r="C27" s="130"/>
      <c r="D27" s="130"/>
      <c r="E27" s="130"/>
      <c r="F27" s="130"/>
      <c r="G27" s="130"/>
      <c r="H27" s="130"/>
      <c r="I27" s="130"/>
      <c r="J27" s="130"/>
      <c r="K27" s="139"/>
      <c r="L27" s="139"/>
      <c r="M27" s="139"/>
      <c r="N27" s="140"/>
      <c r="O27" s="140"/>
      <c r="P27" s="140"/>
      <c r="Q27" s="140"/>
      <c r="R27" s="139"/>
      <c r="S27" s="139"/>
      <c r="T27" s="94"/>
      <c r="U27" s="196"/>
      <c r="V27" s="163" t="s">
        <v>3</v>
      </c>
      <c r="W27" s="216">
        <v>5</v>
      </c>
      <c r="X27" s="101" t="s">
        <v>31</v>
      </c>
      <c r="Y27" s="92"/>
      <c r="Z27" s="92"/>
      <c r="AA27" s="198" t="s">
        <v>69</v>
      </c>
      <c r="AB27" s="142"/>
      <c r="AC27" s="142"/>
      <c r="AD27" s="92"/>
      <c r="AE27" s="92"/>
      <c r="AF27" s="199"/>
      <c r="AG27" s="142"/>
      <c r="AH27" s="142"/>
      <c r="AI27" s="80"/>
      <c r="AJ27" s="80"/>
      <c r="AK27" s="80"/>
      <c r="AL27" s="83"/>
      <c r="AM27" s="84"/>
      <c r="AN27" s="190"/>
      <c r="AO27" s="100"/>
    </row>
    <row r="28" spans="1:41" ht="13.5" thickBot="1">
      <c r="A28" s="92"/>
      <c r="B28" s="130"/>
      <c r="C28" s="130"/>
      <c r="D28" s="130"/>
      <c r="E28" s="130"/>
      <c r="F28" s="130"/>
      <c r="G28" s="130"/>
      <c r="H28" s="130"/>
      <c r="I28" s="130"/>
      <c r="J28" s="130"/>
      <c r="K28" s="139"/>
      <c r="L28" s="139"/>
      <c r="M28" s="139"/>
      <c r="N28" s="140"/>
      <c r="O28" s="140"/>
      <c r="P28" s="140"/>
      <c r="Q28" s="143"/>
      <c r="R28" s="144"/>
      <c r="S28" s="145"/>
      <c r="T28" s="94"/>
      <c r="U28" s="200"/>
      <c r="V28" s="168" t="s">
        <v>25</v>
      </c>
      <c r="W28" s="217">
        <v>2</v>
      </c>
      <c r="X28" s="180"/>
      <c r="Y28" s="108"/>
      <c r="Z28" s="184"/>
      <c r="AA28" s="116" t="s">
        <v>3</v>
      </c>
      <c r="AB28" s="197">
        <v>1</v>
      </c>
      <c r="AC28" s="101" t="s">
        <v>31</v>
      </c>
      <c r="AD28" s="202"/>
      <c r="AE28" s="92"/>
      <c r="AF28" s="80"/>
      <c r="AG28" s="80"/>
      <c r="AH28" s="80"/>
      <c r="AI28" s="80"/>
      <c r="AJ28" s="80"/>
      <c r="AK28" s="80"/>
      <c r="AL28" s="80" t="s">
        <v>44</v>
      </c>
      <c r="AM28" s="84"/>
      <c r="AN28" s="190"/>
      <c r="AO28" s="100"/>
    </row>
    <row r="29" spans="1:41" ht="13.5" thickBot="1">
      <c r="A29" s="92"/>
      <c r="B29" s="80"/>
      <c r="C29" s="130"/>
      <c r="D29" s="130"/>
      <c r="E29" s="130"/>
      <c r="F29" s="130"/>
      <c r="G29" s="130"/>
      <c r="H29" s="130"/>
      <c r="I29" s="130"/>
      <c r="J29" s="130"/>
      <c r="K29" s="140"/>
      <c r="L29" s="146"/>
      <c r="M29" s="140"/>
      <c r="N29" s="140"/>
      <c r="O29" s="140"/>
      <c r="P29" s="140"/>
      <c r="Q29" s="143"/>
      <c r="R29" s="144"/>
      <c r="S29" s="145"/>
      <c r="T29" s="94"/>
      <c r="U29" s="203"/>
      <c r="V29" s="174" t="s">
        <v>23</v>
      </c>
      <c r="W29" s="218">
        <v>0</v>
      </c>
      <c r="X29" s="101" t="s">
        <v>31</v>
      </c>
      <c r="Y29" s="120"/>
      <c r="Z29" s="92"/>
      <c r="AA29" s="121" t="s">
        <v>6</v>
      </c>
      <c r="AB29" s="201">
        <v>5</v>
      </c>
      <c r="AC29" s="180"/>
      <c r="AD29" s="94"/>
      <c r="AE29" s="94"/>
      <c r="AG29" s="142"/>
      <c r="AH29" s="142"/>
      <c r="AI29" s="80"/>
      <c r="AJ29" s="80"/>
      <c r="AK29" s="80"/>
      <c r="AL29" s="83"/>
      <c r="AM29" s="84"/>
      <c r="AN29" s="190"/>
      <c r="AO29" s="100"/>
    </row>
    <row r="30" spans="1:41" ht="13.5" thickBot="1">
      <c r="A30" s="130"/>
      <c r="B30" s="130"/>
      <c r="C30" s="130"/>
      <c r="D30" s="130"/>
      <c r="E30" s="130"/>
      <c r="F30" s="130"/>
      <c r="G30" s="130"/>
      <c r="H30" s="130"/>
      <c r="I30" s="130"/>
      <c r="J30" s="130"/>
      <c r="K30" s="139"/>
      <c r="L30" s="143"/>
      <c r="M30" s="144"/>
      <c r="N30" s="145"/>
      <c r="O30" s="140"/>
      <c r="P30" s="140"/>
      <c r="Q30" s="131"/>
      <c r="R30" s="85"/>
      <c r="S30" s="85"/>
      <c r="T30" s="94"/>
      <c r="U30" s="204"/>
      <c r="V30" s="179" t="s">
        <v>6</v>
      </c>
      <c r="W30" s="219">
        <v>5</v>
      </c>
      <c r="X30" s="180"/>
      <c r="Y30" s="205"/>
      <c r="Z30" s="92"/>
      <c r="AA30" s="80"/>
      <c r="AB30" s="80"/>
      <c r="AC30" s="85"/>
      <c r="AD30" s="92"/>
      <c r="AE30" s="94"/>
      <c r="AF30" s="112"/>
      <c r="AG30" s="141"/>
      <c r="AH30" s="113"/>
      <c r="AI30" s="83"/>
      <c r="AJ30" s="80"/>
      <c r="AK30" s="80"/>
      <c r="AL30" s="83"/>
      <c r="AM30" s="84"/>
      <c r="AN30" s="190"/>
      <c r="AO30" s="100"/>
    </row>
    <row r="31" spans="1:41" ht="12.75">
      <c r="A31" s="92"/>
      <c r="B31" s="80"/>
      <c r="C31" s="130"/>
      <c r="D31" s="130"/>
      <c r="E31" s="130"/>
      <c r="F31" s="130"/>
      <c r="G31" s="130"/>
      <c r="H31" s="130"/>
      <c r="I31" s="130"/>
      <c r="J31" s="130"/>
      <c r="K31" s="139"/>
      <c r="L31" s="143"/>
      <c r="M31" s="144"/>
      <c r="N31" s="145"/>
      <c r="O31" s="140"/>
      <c r="P31" s="140"/>
      <c r="Q31" s="106"/>
      <c r="R31" s="85"/>
      <c r="S31" s="85"/>
      <c r="T31" s="94"/>
      <c r="U31" s="200"/>
      <c r="V31" s="112"/>
      <c r="W31" s="141"/>
      <c r="X31" s="113"/>
      <c r="Y31" s="94"/>
      <c r="Z31" s="94"/>
      <c r="AA31" s="206"/>
      <c r="AB31" s="85"/>
      <c r="AC31" s="85"/>
      <c r="AD31" s="94"/>
      <c r="AE31" s="94"/>
      <c r="AF31" s="112"/>
      <c r="AG31" s="141"/>
      <c r="AH31" s="113"/>
      <c r="AI31" s="83"/>
      <c r="AJ31" s="80"/>
      <c r="AK31" s="80"/>
      <c r="AL31" s="83"/>
      <c r="AM31" s="84"/>
      <c r="AN31" s="190"/>
      <c r="AO31" s="100"/>
    </row>
    <row r="32" spans="1:41" ht="12.75">
      <c r="A32" s="92"/>
      <c r="B32" s="80"/>
      <c r="C32" s="130"/>
      <c r="D32" s="130"/>
      <c r="E32" s="130"/>
      <c r="F32" s="130"/>
      <c r="G32" s="130"/>
      <c r="H32" s="130"/>
      <c r="I32" s="130"/>
      <c r="J32" s="130"/>
      <c r="K32" s="139"/>
      <c r="L32" s="139"/>
      <c r="M32" s="139"/>
      <c r="N32" s="148"/>
      <c r="O32" s="140"/>
      <c r="P32" s="140"/>
      <c r="Q32" s="143"/>
      <c r="R32" s="144"/>
      <c r="S32" s="145"/>
      <c r="T32" s="94"/>
      <c r="U32" s="200"/>
      <c r="V32" s="112"/>
      <c r="W32" s="141"/>
      <c r="X32" s="113"/>
      <c r="Y32" s="94"/>
      <c r="Z32" s="94"/>
      <c r="AA32" s="112"/>
      <c r="AB32" s="141"/>
      <c r="AC32" s="113"/>
      <c r="AD32" s="94"/>
      <c r="AE32" s="94"/>
      <c r="AF32" s="83"/>
      <c r="AG32" s="83"/>
      <c r="AH32" s="85"/>
      <c r="AI32" s="83"/>
      <c r="AJ32" s="80"/>
      <c r="AK32" s="80"/>
      <c r="AL32" s="83"/>
      <c r="AM32" s="84"/>
      <c r="AN32" s="190"/>
      <c r="AO32" s="100"/>
    </row>
    <row r="33" spans="1:41" ht="12.75">
      <c r="A33" s="92"/>
      <c r="B33" s="80"/>
      <c r="C33" s="130"/>
      <c r="D33" s="149"/>
      <c r="E33" s="150"/>
      <c r="F33" s="150"/>
      <c r="G33" s="150"/>
      <c r="H33" s="130"/>
      <c r="I33" s="130"/>
      <c r="J33" s="130"/>
      <c r="K33" s="140"/>
      <c r="L33" s="151"/>
      <c r="M33" s="94"/>
      <c r="N33" s="148"/>
      <c r="O33" s="140"/>
      <c r="P33" s="140"/>
      <c r="Q33" s="143"/>
      <c r="R33" s="144"/>
      <c r="S33" s="145"/>
      <c r="T33" s="94"/>
      <c r="U33" s="200"/>
      <c r="V33" s="112"/>
      <c r="W33" s="141"/>
      <c r="X33" s="113"/>
      <c r="Y33" s="94"/>
      <c r="Z33" s="94"/>
      <c r="AA33" s="112"/>
      <c r="AB33" s="141"/>
      <c r="AC33" s="113"/>
      <c r="AD33" s="94"/>
      <c r="AE33" s="94"/>
      <c r="AF33" s="151"/>
      <c r="AG33" s="83"/>
      <c r="AH33" s="85"/>
      <c r="AI33" s="139"/>
      <c r="AJ33" s="139"/>
      <c r="AK33" s="130"/>
      <c r="AL33" s="83"/>
      <c r="AM33" s="84"/>
      <c r="AN33" s="190"/>
      <c r="AO33" s="100"/>
    </row>
    <row r="34" spans="1:41" ht="12.75">
      <c r="A34" s="94"/>
      <c r="AL34" s="83"/>
      <c r="AM34" s="84"/>
      <c r="AN34" s="190"/>
      <c r="AO34" s="100"/>
    </row>
    <row r="35" spans="1:41" ht="12.75">
      <c r="A35" s="94"/>
      <c r="B35" s="107"/>
      <c r="C35" s="123"/>
      <c r="D35" s="97"/>
      <c r="E35" s="97"/>
      <c r="F35" s="94"/>
      <c r="G35" s="94"/>
      <c r="H35" s="97"/>
      <c r="I35" s="97"/>
      <c r="J35" s="107"/>
      <c r="K35" s="107"/>
      <c r="L35" s="112"/>
      <c r="M35" s="132"/>
      <c r="N35" s="113"/>
      <c r="O35" s="140"/>
      <c r="P35" s="107"/>
      <c r="Q35" s="112"/>
      <c r="R35" s="132"/>
      <c r="S35" s="113"/>
      <c r="T35" s="94"/>
      <c r="U35" s="189"/>
      <c r="V35" s="112"/>
      <c r="W35" s="132"/>
      <c r="X35" s="133"/>
      <c r="Y35" s="94"/>
      <c r="Z35" s="94"/>
      <c r="AA35" s="112"/>
      <c r="AB35" s="141"/>
      <c r="AC35" s="113"/>
      <c r="AD35" s="94"/>
      <c r="AE35" s="94"/>
      <c r="AF35" s="134"/>
      <c r="AG35" s="97"/>
      <c r="AH35" s="97"/>
      <c r="AI35" s="80"/>
      <c r="AJ35" s="84"/>
      <c r="AK35" s="139"/>
      <c r="AL35" s="83"/>
      <c r="AM35" s="84"/>
      <c r="AN35" s="190"/>
      <c r="AO35" s="100"/>
    </row>
    <row r="36" spans="1:41" ht="12.75">
      <c r="A36" s="92"/>
      <c r="B36" s="94"/>
      <c r="C36" s="94"/>
      <c r="D36" s="94"/>
      <c r="E36" s="94"/>
      <c r="F36" s="94"/>
      <c r="G36" s="94"/>
      <c r="H36" s="94"/>
      <c r="I36" s="94"/>
      <c r="J36" s="94"/>
      <c r="K36" s="107"/>
      <c r="L36" s="112"/>
      <c r="M36" s="132"/>
      <c r="N36" s="133"/>
      <c r="O36" s="140"/>
      <c r="P36" s="107"/>
      <c r="Q36" s="112"/>
      <c r="R36" s="132"/>
      <c r="S36" s="133"/>
      <c r="T36" s="94"/>
      <c r="U36" s="189"/>
      <c r="V36" s="112"/>
      <c r="W36" s="132"/>
      <c r="X36" s="113"/>
      <c r="Y36" s="94"/>
      <c r="Z36" s="94"/>
      <c r="AA36" s="112"/>
      <c r="AB36" s="141"/>
      <c r="AC36" s="113"/>
      <c r="AD36" s="94"/>
      <c r="AE36" s="94"/>
      <c r="AF36" s="207"/>
      <c r="AG36" s="94"/>
      <c r="AH36" s="94"/>
      <c r="AI36" s="80"/>
      <c r="AJ36" s="84"/>
      <c r="AK36" s="139"/>
      <c r="AL36" s="83"/>
      <c r="AM36" s="84"/>
      <c r="AN36" s="190"/>
      <c r="AO36" s="100"/>
    </row>
    <row r="37" spans="1:41" ht="12.75">
      <c r="A37" s="92"/>
      <c r="AL37" s="83"/>
      <c r="AM37" s="84"/>
      <c r="AN37" s="190"/>
      <c r="AO37" s="100"/>
    </row>
    <row r="38" spans="1:41" ht="12.75" customHeight="1">
      <c r="A38" s="92"/>
      <c r="AL38" s="80"/>
      <c r="AM38" s="81"/>
      <c r="AN38" s="100"/>
      <c r="AO38" s="100"/>
    </row>
    <row r="39" spans="1:41" ht="12.75">
      <c r="A39" s="80"/>
      <c r="AL39" s="80"/>
      <c r="AM39" s="147"/>
      <c r="AN39" s="147"/>
      <c r="AO39" s="147"/>
    </row>
    <row r="40" spans="1:41" ht="12.75">
      <c r="A40" s="92"/>
      <c r="AL40" s="80"/>
      <c r="AM40" s="81"/>
      <c r="AN40" s="100"/>
      <c r="AO40" s="100"/>
    </row>
    <row r="41" spans="1:41" ht="12.75">
      <c r="A41" s="80"/>
      <c r="AF41" s="208"/>
      <c r="AL41" s="80"/>
      <c r="AM41" s="81"/>
      <c r="AN41" s="100"/>
      <c r="AO41" s="100"/>
    </row>
    <row r="42" spans="1:41" ht="12.75">
      <c r="A42" s="80"/>
      <c r="AL42" s="80"/>
      <c r="AM42" s="81"/>
      <c r="AN42" s="100"/>
      <c r="AO42" s="100"/>
    </row>
    <row r="43" spans="1:41" ht="12.75">
      <c r="A43" s="80"/>
      <c r="AN43" s="99"/>
      <c r="AO43" s="100"/>
    </row>
    <row r="44" spans="1:41" ht="12.75">
      <c r="A44" s="80"/>
      <c r="AL44" s="80"/>
      <c r="AM44" s="100"/>
      <c r="AN44" s="100"/>
      <c r="AO44" s="100"/>
    </row>
    <row r="45" spans="1:41" ht="12.75">
      <c r="A45" s="80"/>
      <c r="AL45" s="80"/>
      <c r="AM45" s="100"/>
      <c r="AN45" s="100"/>
      <c r="AO45" s="100"/>
    </row>
    <row r="46" spans="1:41" ht="12.75">
      <c r="A46" s="80"/>
      <c r="AL46" s="80"/>
      <c r="AM46" s="100"/>
      <c r="AN46" s="100"/>
      <c r="AO46" s="100"/>
    </row>
    <row r="47" spans="1:41" ht="12.75">
      <c r="A47" s="80"/>
      <c r="AL47" s="130"/>
      <c r="AM47" s="81"/>
      <c r="AN47" s="100"/>
      <c r="AO47" s="100"/>
    </row>
    <row r="48" spans="1:41" ht="12.75">
      <c r="A48" s="80"/>
      <c r="B48" s="80"/>
      <c r="C48" s="130"/>
      <c r="D48" s="130"/>
      <c r="E48" s="130"/>
      <c r="F48" s="130"/>
      <c r="G48" s="130"/>
      <c r="H48" s="130"/>
      <c r="I48" s="130"/>
      <c r="J48" s="130"/>
      <c r="K48" s="139"/>
      <c r="L48" s="143"/>
      <c r="M48" s="144"/>
      <c r="N48" s="145"/>
      <c r="O48" s="140"/>
      <c r="P48" s="140"/>
      <c r="Q48" s="140"/>
      <c r="R48" s="139"/>
      <c r="S48" s="139"/>
      <c r="T48" s="94"/>
      <c r="U48" s="94"/>
      <c r="V48" s="112"/>
      <c r="W48" s="141"/>
      <c r="X48" s="113"/>
      <c r="Y48" s="94"/>
      <c r="Z48" s="94"/>
      <c r="AA48" s="152"/>
      <c r="AB48" s="85"/>
      <c r="AC48" s="85"/>
      <c r="AD48" s="94"/>
      <c r="AE48" s="140"/>
      <c r="AF48" s="112"/>
      <c r="AG48" s="141"/>
      <c r="AH48" s="113"/>
      <c r="AI48" s="139"/>
      <c r="AJ48" s="139"/>
      <c r="AK48" s="130"/>
      <c r="AL48" s="130"/>
      <c r="AM48" s="81"/>
      <c r="AN48" s="100"/>
      <c r="AO48" s="100"/>
    </row>
    <row r="49" spans="1:41" ht="12.75">
      <c r="A49" s="80"/>
      <c r="B49" s="80"/>
      <c r="C49" s="130"/>
      <c r="D49" s="130"/>
      <c r="E49" s="130"/>
      <c r="F49" s="130"/>
      <c r="G49" s="130"/>
      <c r="H49" s="130"/>
      <c r="I49" s="130"/>
      <c r="J49" s="130"/>
      <c r="K49" s="139"/>
      <c r="L49" s="143"/>
      <c r="M49" s="144"/>
      <c r="N49" s="145"/>
      <c r="O49" s="139"/>
      <c r="P49" s="139"/>
      <c r="Q49" s="139"/>
      <c r="R49" s="139"/>
      <c r="S49" s="139"/>
      <c r="T49" s="94"/>
      <c r="U49" s="92"/>
      <c r="V49" s="83"/>
      <c r="W49" s="83"/>
      <c r="X49" s="83"/>
      <c r="Y49" s="94"/>
      <c r="Z49" s="94"/>
      <c r="AA49" s="152"/>
      <c r="AB49" s="85"/>
      <c r="AC49" s="85"/>
      <c r="AD49" s="83"/>
      <c r="AE49" s="139"/>
      <c r="AF49" s="112"/>
      <c r="AG49" s="141"/>
      <c r="AH49" s="113"/>
      <c r="AI49" s="83"/>
      <c r="AJ49" s="83"/>
      <c r="AK49" s="80"/>
      <c r="AL49" s="80"/>
      <c r="AM49" s="147"/>
      <c r="AN49" s="147"/>
      <c r="AO49" s="100"/>
    </row>
    <row r="50" spans="1:41" ht="12.75">
      <c r="A50" s="80"/>
      <c r="B50" s="80"/>
      <c r="C50" s="130"/>
      <c r="D50" s="130"/>
      <c r="E50" s="130"/>
      <c r="F50" s="130"/>
      <c r="G50" s="130"/>
      <c r="H50" s="130"/>
      <c r="I50" s="130"/>
      <c r="J50" s="130"/>
      <c r="K50" s="130"/>
      <c r="L50" s="130"/>
      <c r="M50" s="130"/>
      <c r="N50" s="130"/>
      <c r="O50" s="130"/>
      <c r="P50" s="130"/>
      <c r="Q50" s="130"/>
      <c r="R50" s="130"/>
      <c r="S50" s="130"/>
      <c r="T50" s="80"/>
      <c r="U50" s="80"/>
      <c r="V50" s="139"/>
      <c r="W50" s="139"/>
      <c r="X50" s="139"/>
      <c r="Y50" s="139"/>
      <c r="Z50" s="139"/>
      <c r="AA50" s="83"/>
      <c r="AB50" s="83"/>
      <c r="AC50" s="83"/>
      <c r="AD50" s="83"/>
      <c r="AE50" s="83"/>
      <c r="AF50" s="83"/>
      <c r="AG50" s="85"/>
      <c r="AH50" s="85"/>
      <c r="AI50" s="83"/>
      <c r="AJ50" s="83"/>
      <c r="AK50" s="80"/>
      <c r="AL50" s="80"/>
      <c r="AM50" s="81"/>
      <c r="AN50" s="100"/>
      <c r="AO50" s="100"/>
    </row>
    <row r="51" spans="1:41" ht="12.75">
      <c r="A51" s="80"/>
      <c r="B51" s="80"/>
      <c r="C51" s="130"/>
      <c r="D51" s="130"/>
      <c r="E51" s="130"/>
      <c r="F51" s="130"/>
      <c r="G51" s="130"/>
      <c r="H51" s="130"/>
      <c r="I51" s="130"/>
      <c r="J51" s="130"/>
      <c r="K51" s="130"/>
      <c r="L51" s="130"/>
      <c r="M51" s="130"/>
      <c r="N51" s="130"/>
      <c r="O51" s="130"/>
      <c r="P51" s="130"/>
      <c r="Q51" s="130"/>
      <c r="R51" s="130"/>
      <c r="S51" s="130"/>
      <c r="T51" s="80"/>
      <c r="U51" s="80"/>
      <c r="V51" s="139"/>
      <c r="W51" s="139"/>
      <c r="X51" s="139"/>
      <c r="Y51" s="139"/>
      <c r="Z51" s="139"/>
      <c r="AA51" s="83"/>
      <c r="AB51" s="83"/>
      <c r="AC51" s="83"/>
      <c r="AD51" s="83"/>
      <c r="AE51" s="83"/>
      <c r="AF51" s="83"/>
      <c r="AG51" s="85"/>
      <c r="AH51" s="85"/>
      <c r="AI51" s="83"/>
      <c r="AJ51" s="83"/>
      <c r="AK51" s="80"/>
      <c r="AL51" s="80"/>
      <c r="AM51" s="81"/>
      <c r="AN51" s="100"/>
      <c r="AO51" s="100"/>
    </row>
    <row r="52" spans="3:41" ht="12.75">
      <c r="C52" s="2"/>
      <c r="D52" s="2"/>
      <c r="E52" s="2"/>
      <c r="F52" s="2"/>
      <c r="G52" s="2"/>
      <c r="H52" s="2"/>
      <c r="I52" s="2"/>
      <c r="J52" s="2"/>
      <c r="K52" s="2"/>
      <c r="L52" s="2"/>
      <c r="M52" s="2"/>
      <c r="N52" s="2"/>
      <c r="O52" s="2"/>
      <c r="P52" s="2"/>
      <c r="Q52" s="2"/>
      <c r="R52" s="2"/>
      <c r="S52" s="2"/>
      <c r="V52" s="2"/>
      <c r="W52" s="2"/>
      <c r="X52" s="2"/>
      <c r="Y52" s="2"/>
      <c r="Z52" s="2"/>
      <c r="AG52" s="154"/>
      <c r="AH52" s="154"/>
      <c r="AN52" s="99"/>
      <c r="AO52" s="99"/>
    </row>
    <row r="53" spans="3:41" ht="12.75">
      <c r="C53" s="2"/>
      <c r="D53" s="2"/>
      <c r="E53" s="2"/>
      <c r="F53" s="2"/>
      <c r="G53" s="2"/>
      <c r="H53" s="2"/>
      <c r="I53" s="2"/>
      <c r="J53" s="2"/>
      <c r="K53" s="2"/>
      <c r="L53" s="2"/>
      <c r="M53" s="2"/>
      <c r="N53" s="2"/>
      <c r="O53" s="2"/>
      <c r="P53" s="2"/>
      <c r="Q53" s="2"/>
      <c r="R53" s="2"/>
      <c r="S53" s="2"/>
      <c r="V53" s="2"/>
      <c r="W53" s="2"/>
      <c r="X53" s="2"/>
      <c r="Y53" s="2"/>
      <c r="Z53" s="2"/>
      <c r="AA53" s="153"/>
      <c r="AB53" s="154"/>
      <c r="AC53" s="154"/>
      <c r="AG53" s="154"/>
      <c r="AH53" s="154"/>
      <c r="AN53" s="99"/>
      <c r="AO53" s="99"/>
    </row>
    <row r="54" spans="3:41" ht="12.75">
      <c r="C54" s="2"/>
      <c r="D54" s="2"/>
      <c r="E54" s="2"/>
      <c r="F54" s="2"/>
      <c r="G54" s="2"/>
      <c r="H54" s="2"/>
      <c r="I54" s="2"/>
      <c r="J54" s="2"/>
      <c r="K54" s="2"/>
      <c r="L54" s="2"/>
      <c r="M54" s="2"/>
      <c r="N54" s="2"/>
      <c r="O54" s="2"/>
      <c r="P54" s="2"/>
      <c r="Q54" s="2"/>
      <c r="R54" s="2"/>
      <c r="S54" s="2"/>
      <c r="AB54" s="154"/>
      <c r="AC54" s="154"/>
      <c r="AG54" s="154"/>
      <c r="AH54" s="154"/>
      <c r="AN54" s="99"/>
      <c r="AO54" s="99"/>
    </row>
    <row r="55" spans="3:41" ht="12.75">
      <c r="C55" s="2"/>
      <c r="D55" s="2"/>
      <c r="E55" s="2"/>
      <c r="F55" s="2"/>
      <c r="G55" s="2"/>
      <c r="H55" s="2"/>
      <c r="I55" s="2"/>
      <c r="J55" s="2"/>
      <c r="K55" s="2"/>
      <c r="L55" s="2"/>
      <c r="M55" s="2"/>
      <c r="N55" s="2"/>
      <c r="O55" s="2"/>
      <c r="P55" s="2"/>
      <c r="Q55" s="2"/>
      <c r="R55" s="2"/>
      <c r="S55" s="2"/>
      <c r="AA55" s="2"/>
      <c r="AB55" s="2"/>
      <c r="AC55" s="2"/>
      <c r="AD55" s="2"/>
      <c r="AE55" s="2"/>
      <c r="AF55" s="2"/>
      <c r="AG55" s="2"/>
      <c r="AH55" s="2"/>
      <c r="AI55" s="2"/>
      <c r="AJ55" s="2"/>
      <c r="AK55" s="2"/>
      <c r="AN55" s="99"/>
      <c r="AO55" s="99"/>
    </row>
    <row r="56" spans="3:41" ht="12.75">
      <c r="C56" s="2"/>
      <c r="D56" s="2"/>
      <c r="E56" s="2"/>
      <c r="F56" s="2"/>
      <c r="G56" s="2"/>
      <c r="H56" s="2"/>
      <c r="I56" s="2"/>
      <c r="J56" s="2"/>
      <c r="K56" s="2"/>
      <c r="L56" s="2"/>
      <c r="M56" s="2"/>
      <c r="N56" s="2"/>
      <c r="O56" s="2"/>
      <c r="P56" s="2"/>
      <c r="Q56" s="2"/>
      <c r="R56" s="2"/>
      <c r="S56" s="2"/>
      <c r="AA56" s="2"/>
      <c r="AB56" s="2"/>
      <c r="AC56" s="2"/>
      <c r="AD56" s="2"/>
      <c r="AE56" s="2"/>
      <c r="AF56" s="2"/>
      <c r="AG56" s="2"/>
      <c r="AH56" s="2"/>
      <c r="AI56" s="2"/>
      <c r="AJ56" s="2"/>
      <c r="AK56" s="2"/>
      <c r="AN56" s="99"/>
      <c r="AO56" s="99"/>
    </row>
    <row r="57" spans="40:41" ht="12.75">
      <c r="AN57" s="99"/>
      <c r="AO57" s="99"/>
    </row>
    <row r="58" spans="40:41" ht="12.75">
      <c r="AN58" s="99"/>
      <c r="AO58" s="99"/>
    </row>
    <row r="59" spans="40:41" ht="12.75">
      <c r="AN59" s="99"/>
      <c r="AO59" s="99"/>
    </row>
    <row r="60" spans="40:41" ht="12.75">
      <c r="AN60" s="99"/>
      <c r="AO60" s="99"/>
    </row>
    <row r="61" spans="40:41" ht="12.75">
      <c r="AN61" s="99"/>
      <c r="AO61" s="99"/>
    </row>
    <row r="62" spans="40:41" ht="12.75">
      <c r="AN62" s="99"/>
      <c r="AO62" s="99"/>
    </row>
    <row r="63" spans="40:41" ht="12.75">
      <c r="AN63" s="99"/>
      <c r="AO63" s="99"/>
    </row>
    <row r="64" spans="40:41" ht="12.75">
      <c r="AN64" s="99"/>
      <c r="AO64" s="99"/>
    </row>
    <row r="65" spans="40:41" ht="12.75">
      <c r="AN65" s="99"/>
      <c r="AO65" s="99"/>
    </row>
    <row r="66" spans="40:41" ht="12.75">
      <c r="AN66" s="99"/>
      <c r="AO66" s="99"/>
    </row>
    <row r="67" spans="40:41" ht="12.75">
      <c r="AN67" s="99"/>
      <c r="AO67" s="99"/>
    </row>
    <row r="68" spans="40:41" ht="12.75">
      <c r="AN68" s="99"/>
      <c r="AO68" s="99"/>
    </row>
    <row r="69" spans="40:41" ht="12.75">
      <c r="AN69" s="99"/>
      <c r="AO69" s="99"/>
    </row>
    <row r="70" spans="40:41" ht="12.75">
      <c r="AN70" s="99"/>
      <c r="AO70" s="99"/>
    </row>
    <row r="71" spans="40:41" ht="12.75">
      <c r="AN71" s="99"/>
      <c r="AO71" s="99"/>
    </row>
    <row r="72" spans="40:41" ht="12.75">
      <c r="AN72" s="99"/>
      <c r="AO72" s="99"/>
    </row>
    <row r="73" spans="40:41" ht="12.75">
      <c r="AN73" s="99"/>
      <c r="AO73" s="99"/>
    </row>
    <row r="74" spans="40:41" ht="12.75">
      <c r="AN74" s="99"/>
      <c r="AO74" s="99"/>
    </row>
    <row r="75" spans="40:41" ht="12.75">
      <c r="AN75" s="99"/>
      <c r="AO75" s="99"/>
    </row>
    <row r="76" spans="40:41" ht="12.75">
      <c r="AN76" s="99"/>
      <c r="AO76" s="99"/>
    </row>
    <row r="77" spans="40:41" ht="12.75">
      <c r="AN77" s="99"/>
      <c r="AO77" s="99"/>
    </row>
    <row r="78" spans="40:41" ht="12.75">
      <c r="AN78" s="99"/>
      <c r="AO78" s="99"/>
    </row>
    <row r="79" spans="40:41" ht="12.75">
      <c r="AN79" s="99"/>
      <c r="AO79" s="99"/>
    </row>
    <row r="80" spans="40:41" ht="12.75">
      <c r="AN80" s="99"/>
      <c r="AO80" s="99"/>
    </row>
    <row r="81" spans="40:41" ht="12.75">
      <c r="AN81" s="99"/>
      <c r="AO81" s="99"/>
    </row>
  </sheetData>
  <mergeCells count="4">
    <mergeCell ref="AM4:AO4"/>
    <mergeCell ref="L1:Z2"/>
    <mergeCell ref="AA1:AF2"/>
    <mergeCell ref="AJ4:AK4"/>
  </mergeCells>
  <conditionalFormatting sqref="D17 AB7 AB11 H9 AG17 H17 AB15 AB19 AG9 D9">
    <cfRule type="expression" priority="1" dxfId="3" stopIfTrue="1">
      <formula>OR(C7="***",C8="***")</formula>
    </cfRule>
  </conditionalFormatting>
  <conditionalFormatting sqref="AB20 H10 AB8 D10 AG10 H18 AB12 D18 AB16 AG18">
    <cfRule type="expression" priority="2" dxfId="3" stopIfTrue="1">
      <formula>OR(C7="***",C8="***")</formula>
    </cfRule>
  </conditionalFormatting>
  <conditionalFormatting sqref="O19 O15 O11 O7">
    <cfRule type="expression" priority="3" dxfId="3" stopIfTrue="1">
      <formula>OR(M7="***",M8="***")</formula>
    </cfRule>
  </conditionalFormatting>
  <conditionalFormatting sqref="O20 O16 O12 O8">
    <cfRule type="expression" priority="4" dxfId="3" stopIfTrue="1">
      <formula>OR(M7="***",M8="***")</formula>
    </cfRule>
  </conditionalFormatting>
  <conditionalFormatting sqref="S8 X9 X11 N16 N12 X17 X19 N8 S20 S16 S12 N20">
    <cfRule type="expression" priority="5" dxfId="4" stopIfTrue="1">
      <formula>OR(N8=0,L8="w.o.",L7="w.o.")</formula>
    </cfRule>
    <cfRule type="cellIs" priority="6" dxfId="5" operator="equal" stopIfTrue="1">
      <formula>"X"</formula>
    </cfRule>
    <cfRule type="cellIs" priority="7" dxfId="6" operator="greaterThan" stopIfTrue="1">
      <formula>0</formula>
    </cfRule>
  </conditionalFormatting>
  <conditionalFormatting sqref="N19 X8 X10 N15 N11 X16 X18 N7 S7 S11 S15 S19">
    <cfRule type="expression" priority="8" dxfId="7" stopIfTrue="1">
      <formula>OR(N8=0,L8="w.o.",L7="w.o.")</formula>
    </cfRule>
    <cfRule type="expression" priority="9" dxfId="5" stopIfTrue="1">
      <formula>N8="X"</formula>
    </cfRule>
    <cfRule type="expression" priority="10" dxfId="6" stopIfTrue="1">
      <formula>N8&gt;0</formula>
    </cfRule>
  </conditionalFormatting>
  <conditionalFormatting sqref="I9 I17 E9 E17 AC7 AC11 AC15 AC19 AH17 AH9 X27 X29 AC28 X6 X12 X14 X20">
    <cfRule type="expression" priority="11" dxfId="7" stopIfTrue="1">
      <formula>E7=0</formula>
    </cfRule>
    <cfRule type="expression" priority="12" dxfId="5" stopIfTrue="1">
      <formula>E7="X"</formula>
    </cfRule>
    <cfRule type="expression" priority="13" dxfId="6" stopIfTrue="1">
      <formula>E7&gt;0</formula>
    </cfRule>
  </conditionalFormatting>
  <conditionalFormatting sqref="Q7:Q8 AA28:AA29 AN22:AN37 AA15:AA16 Q11:Q12 AA19:AA20 V6:V21 L11:L12 C17:C18 AF17:AF18 Q19:Q20 L7:L8 AA7:AA8 G17:G18 Q15:Q16 L15:L16 G9:G10 C9:C10 AF9:AF10 AA11:AA12 L19:L20 V27:V30">
    <cfRule type="cellIs" priority="14" dxfId="8" operator="equal" stopIfTrue="1">
      <formula>$AF$36</formula>
    </cfRule>
  </conditionalFormatting>
  <conditionalFormatting sqref="I10 I18 X28 X30 AC29 AC20 AC16 AC12 AC8 AH10 AH18 E10 E18 X7 X13 X15 X21">
    <cfRule type="cellIs" priority="15" dxfId="7" operator="equal" stopIfTrue="1">
      <formula>0</formula>
    </cfRule>
    <cfRule type="cellIs" priority="16" dxfId="5" operator="equal" stopIfTrue="1">
      <formula>"X"</formula>
    </cfRule>
    <cfRule type="cellIs" priority="17" dxfId="6" operator="greaterThan" stopIfTrue="1">
      <formula>0</formula>
    </cfRule>
  </conditionalFormatting>
  <conditionalFormatting sqref="AN14:AN21">
    <cfRule type="cellIs" priority="18" dxfId="9" operator="equal" stopIfTrue="1">
      <formula>"w.o."</formula>
    </cfRule>
  </conditionalFormatting>
  <dataValidations count="4">
    <dataValidation type="whole" allowBlank="1" showInputMessage="1" showErrorMessage="1" errorTitle="Hodnota výsledku" error="Povolená hodnota výsledku je  0 až 100&#10;Ostatní vstupy jsou pokládány za vadné&#10;Pole je možné promazat klávesou Delete" sqref="AG30:AG31 M30:M31 O15:O16 O11:O12 R28:R29 O19:O20 W31:W33 R32:R33 M48:M49 AB35:AB36 AB32:AB33 AG48:AG49 O7:O8 W48">
      <formula1>0</formula1>
      <formula2>100</formula2>
    </dataValidation>
    <dataValidation type="list" allowBlank="1" showInputMessage="1" showErrorMessage="1" sqref="V28 V48 V30 V32">
      <formula1>$C$13:$C$14</formula1>
    </dataValidation>
    <dataValidation allowBlank="1" showInputMessage="1" showErrorMessage="1" errorTitle="Hodnota výsledku" error="Povolená hodnota výsledku je  0 až 100&#10;Ostatní vstupy jsou pokládány za vadné&#10;Pole je možné promazat klávesou Delete" sqref="R35:R36 M19:M20 M15:M16 M11:M12 M7:M8 W35:W36 R7:R8 R15:R16 M35:M36 W6:W23 R11:R12 R19:R20 H9:H10 H17:H18 D17:D18 D9:D10 AB7:AB8 AB11:AB12 AG9:AG10 AG17:AG18 AB15:AB16 AB19:AB20 W27:W30 AB28:AB29"/>
    <dataValidation type="list" allowBlank="1" showInputMessage="1" showErrorMessage="1" sqref="AA59">
      <formula1>$C$20:$C$22</formula1>
    </dataValidation>
  </dataValidation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X62"/>
  <sheetViews>
    <sheetView showGridLines="0" showRowColHeaders="0" workbookViewId="0" topLeftCell="A1">
      <selection activeCell="Y2" sqref="Y2"/>
    </sheetView>
  </sheetViews>
  <sheetFormatPr defaultColWidth="9.00390625" defaultRowHeight="12.75"/>
  <cols>
    <col min="1" max="2" width="2.125" style="2" customWidth="1"/>
    <col min="3" max="3" width="2.50390625" style="2" customWidth="1"/>
    <col min="4" max="4" width="18.625" style="2" customWidth="1"/>
    <col min="5" max="14" width="3.625" style="2" customWidth="1"/>
    <col min="15" max="18" width="3.625" style="2" hidden="1" customWidth="1"/>
    <col min="19" max="19" width="21.375" style="2" customWidth="1"/>
    <col min="20" max="20" width="5.125" style="2" customWidth="1"/>
    <col min="21" max="21" width="9.125" style="2" customWidth="1"/>
    <col min="22" max="22" width="3.625" style="2" customWidth="1"/>
    <col min="23" max="23" width="2.875" style="2" customWidth="1"/>
    <col min="24" max="16384" width="9.125" style="2" customWidth="1"/>
  </cols>
  <sheetData>
    <row r="1" spans="1:24" ht="13.5" thickBot="1">
      <c r="A1" s="1"/>
      <c r="B1" s="1"/>
      <c r="C1" s="1"/>
      <c r="D1" s="1"/>
      <c r="E1" s="1"/>
      <c r="F1" s="1"/>
      <c r="G1" s="1"/>
      <c r="H1" s="1"/>
      <c r="I1" s="1"/>
      <c r="J1" s="1"/>
      <c r="K1" s="1"/>
      <c r="L1" s="1"/>
      <c r="M1" s="1"/>
      <c r="N1" s="1"/>
      <c r="O1" s="1"/>
      <c r="P1" s="1"/>
      <c r="Q1" s="1"/>
      <c r="R1" s="1"/>
      <c r="S1" s="1"/>
      <c r="T1" s="1"/>
      <c r="U1" s="1"/>
      <c r="V1" s="1"/>
      <c r="W1" s="1"/>
      <c r="X1" s="1"/>
    </row>
    <row r="2" spans="1:24" ht="90" customHeight="1" thickBot="1">
      <c r="A2" s="1"/>
      <c r="B2" s="1"/>
      <c r="C2" s="1"/>
      <c r="D2" s="4">
        <v>1</v>
      </c>
      <c r="E2" s="461" t="s">
        <v>6</v>
      </c>
      <c r="F2" s="464"/>
      <c r="G2" s="463" t="s">
        <v>24</v>
      </c>
      <c r="H2" s="483"/>
      <c r="I2" s="461" t="s">
        <v>70</v>
      </c>
      <c r="J2" s="464"/>
      <c r="K2" s="463" t="s">
        <v>71</v>
      </c>
      <c r="L2" s="483"/>
      <c r="M2" s="461" t="s">
        <v>72</v>
      </c>
      <c r="N2" s="464"/>
      <c r="O2" s="465">
        <v>0</v>
      </c>
      <c r="P2" s="466"/>
      <c r="Q2" s="465">
        <v>0</v>
      </c>
      <c r="R2" s="482"/>
      <c r="S2" s="5"/>
      <c r="T2" s="6" t="s">
        <v>7</v>
      </c>
      <c r="U2" s="7" t="s">
        <v>8</v>
      </c>
      <c r="V2" s="3" t="s">
        <v>9</v>
      </c>
      <c r="W2" s="1"/>
      <c r="X2" s="1"/>
    </row>
    <row r="3" spans="1:24" ht="12.75">
      <c r="A3" s="1"/>
      <c r="B3" s="1"/>
      <c r="C3" s="11"/>
      <c r="D3" s="12" t="s">
        <v>6</v>
      </c>
      <c r="E3" s="13"/>
      <c r="F3" s="14"/>
      <c r="G3" s="15">
        <v>4</v>
      </c>
      <c r="H3" s="16">
        <v>2</v>
      </c>
      <c r="I3" s="15">
        <v>2</v>
      </c>
      <c r="J3" s="16">
        <v>4</v>
      </c>
      <c r="K3" s="15">
        <v>4</v>
      </c>
      <c r="L3" s="16">
        <v>3</v>
      </c>
      <c r="M3" s="15">
        <v>2</v>
      </c>
      <c r="N3" s="16">
        <v>4</v>
      </c>
      <c r="O3" s="17" t="b">
        <v>0</v>
      </c>
      <c r="P3" s="18" t="b">
        <v>0</v>
      </c>
      <c r="Q3" s="15" t="b">
        <v>0</v>
      </c>
      <c r="R3" s="19" t="b">
        <v>0</v>
      </c>
      <c r="S3" s="20" t="s">
        <v>6</v>
      </c>
      <c r="T3" s="21">
        <v>2</v>
      </c>
      <c r="U3" s="22">
        <v>0.9230769230769231</v>
      </c>
      <c r="V3" s="23">
        <v>4</v>
      </c>
      <c r="W3" s="1"/>
      <c r="X3" s="1"/>
    </row>
    <row r="4" spans="1:24" ht="12.75">
      <c r="A4" s="1"/>
      <c r="B4" s="1"/>
      <c r="C4" s="11"/>
      <c r="D4" s="27" t="s">
        <v>24</v>
      </c>
      <c r="E4" s="28">
        <v>2</v>
      </c>
      <c r="F4" s="29">
        <v>4</v>
      </c>
      <c r="G4" s="30"/>
      <c r="H4" s="30"/>
      <c r="I4" s="31">
        <v>0</v>
      </c>
      <c r="J4" s="32">
        <v>4</v>
      </c>
      <c r="K4" s="31">
        <v>0</v>
      </c>
      <c r="L4" s="32">
        <v>4</v>
      </c>
      <c r="M4" s="31">
        <v>3</v>
      </c>
      <c r="N4" s="32">
        <v>4</v>
      </c>
      <c r="O4" s="31" t="b">
        <v>0</v>
      </c>
      <c r="P4" s="32" t="b">
        <v>0</v>
      </c>
      <c r="Q4" s="31" t="b">
        <v>0</v>
      </c>
      <c r="R4" s="33" t="b">
        <v>0</v>
      </c>
      <c r="S4" s="34" t="s">
        <v>24</v>
      </c>
      <c r="T4" s="35">
        <v>0</v>
      </c>
      <c r="U4" s="36">
        <v>0.3125</v>
      </c>
      <c r="V4" s="37">
        <v>5</v>
      </c>
      <c r="W4" s="1"/>
      <c r="X4" s="1"/>
    </row>
    <row r="5" spans="1:24" ht="12.75">
      <c r="A5" s="1"/>
      <c r="B5" s="1"/>
      <c r="C5" s="11"/>
      <c r="D5" s="39" t="s">
        <v>70</v>
      </c>
      <c r="E5" s="40">
        <v>4</v>
      </c>
      <c r="F5" s="41">
        <v>2</v>
      </c>
      <c r="G5" s="42">
        <v>4</v>
      </c>
      <c r="H5" s="41">
        <v>0</v>
      </c>
      <c r="I5" s="30"/>
      <c r="J5" s="30"/>
      <c r="K5" s="15">
        <v>4</v>
      </c>
      <c r="L5" s="18">
        <v>2</v>
      </c>
      <c r="M5" s="43">
        <v>4</v>
      </c>
      <c r="N5" s="18">
        <v>3</v>
      </c>
      <c r="O5" s="44" t="b">
        <v>0</v>
      </c>
      <c r="P5" s="45" t="b">
        <v>0</v>
      </c>
      <c r="Q5" s="15" t="b">
        <v>0</v>
      </c>
      <c r="R5" s="46" t="b">
        <v>0</v>
      </c>
      <c r="S5" s="47" t="s">
        <v>70</v>
      </c>
      <c r="T5" s="35">
        <v>4</v>
      </c>
      <c r="U5" s="36">
        <v>2.2857142857142856</v>
      </c>
      <c r="V5" s="48">
        <v>1</v>
      </c>
      <c r="W5" s="1"/>
      <c r="X5" s="1"/>
    </row>
    <row r="6" spans="1:24" ht="12.75">
      <c r="A6" s="1"/>
      <c r="B6" s="1"/>
      <c r="C6" s="11"/>
      <c r="D6" s="27" t="s">
        <v>71</v>
      </c>
      <c r="E6" s="49">
        <v>3</v>
      </c>
      <c r="F6" s="29">
        <v>4</v>
      </c>
      <c r="G6" s="50">
        <v>4</v>
      </c>
      <c r="H6" s="29">
        <v>0</v>
      </c>
      <c r="I6" s="51">
        <v>2</v>
      </c>
      <c r="J6" s="29">
        <v>4</v>
      </c>
      <c r="K6" s="30"/>
      <c r="L6" s="30"/>
      <c r="M6" s="52">
        <v>4</v>
      </c>
      <c r="N6" s="32">
        <v>3</v>
      </c>
      <c r="O6" s="53" t="b">
        <v>0</v>
      </c>
      <c r="P6" s="54" t="b">
        <v>0</v>
      </c>
      <c r="Q6" s="31" t="b">
        <v>0</v>
      </c>
      <c r="R6" s="33" t="b">
        <v>0</v>
      </c>
      <c r="S6" s="34" t="s">
        <v>71</v>
      </c>
      <c r="T6" s="35">
        <v>2</v>
      </c>
      <c r="U6" s="36">
        <v>1.1818181818181819</v>
      </c>
      <c r="V6" s="37">
        <v>2</v>
      </c>
      <c r="W6" s="1"/>
      <c r="X6" s="1"/>
    </row>
    <row r="7" spans="1:24" ht="12.75">
      <c r="A7" s="1"/>
      <c r="B7" s="1"/>
      <c r="C7" s="11"/>
      <c r="D7" s="39" t="s">
        <v>72</v>
      </c>
      <c r="E7" s="40">
        <v>4</v>
      </c>
      <c r="F7" s="55">
        <v>2</v>
      </c>
      <c r="G7" s="56">
        <v>4</v>
      </c>
      <c r="H7" s="41">
        <v>3</v>
      </c>
      <c r="I7" s="42">
        <v>3</v>
      </c>
      <c r="J7" s="55">
        <v>4</v>
      </c>
      <c r="K7" s="56">
        <v>3</v>
      </c>
      <c r="L7" s="41">
        <v>4</v>
      </c>
      <c r="M7" s="30"/>
      <c r="N7" s="57"/>
      <c r="O7" s="15" t="b">
        <v>0</v>
      </c>
      <c r="P7" s="18" t="b">
        <v>0</v>
      </c>
      <c r="Q7" s="15" t="b">
        <v>0</v>
      </c>
      <c r="R7" s="46" t="b">
        <v>0</v>
      </c>
      <c r="S7" s="47" t="s">
        <v>72</v>
      </c>
      <c r="T7" s="35">
        <v>2</v>
      </c>
      <c r="U7" s="36">
        <v>1.0769230769230769</v>
      </c>
      <c r="V7" s="48">
        <v>3</v>
      </c>
      <c r="W7" s="1"/>
      <c r="X7" s="1"/>
    </row>
    <row r="8" spans="1:24" ht="12.75" hidden="1">
      <c r="A8" s="1"/>
      <c r="B8" s="1"/>
      <c r="C8" s="11"/>
      <c r="D8" s="27"/>
      <c r="E8" s="28"/>
      <c r="F8" s="58"/>
      <c r="G8" s="59"/>
      <c r="H8" s="29"/>
      <c r="I8" s="50"/>
      <c r="J8" s="58"/>
      <c r="K8" s="59"/>
      <c r="L8" s="29"/>
      <c r="M8" s="59"/>
      <c r="N8" s="60"/>
      <c r="O8" s="61"/>
      <c r="P8" s="62"/>
      <c r="Q8" s="31" t="b">
        <v>0</v>
      </c>
      <c r="R8" s="33" t="b">
        <v>0</v>
      </c>
      <c r="S8" s="34">
        <v>0</v>
      </c>
      <c r="T8" s="35">
        <v>0</v>
      </c>
      <c r="U8" s="36" t="e">
        <v>#DIV/0!</v>
      </c>
      <c r="V8" s="37"/>
      <c r="W8" s="1"/>
      <c r="X8" s="1"/>
    </row>
    <row r="9" spans="1:24" ht="13.5" hidden="1" thickBot="1">
      <c r="A9" s="1"/>
      <c r="B9" s="1"/>
      <c r="C9" s="11"/>
      <c r="D9" s="63"/>
      <c r="E9" s="64"/>
      <c r="F9" s="65"/>
      <c r="G9" s="66"/>
      <c r="H9" s="65"/>
      <c r="I9" s="66"/>
      <c r="J9" s="65"/>
      <c r="K9" s="66"/>
      <c r="L9" s="65"/>
      <c r="M9" s="67"/>
      <c r="N9" s="65"/>
      <c r="O9" s="68"/>
      <c r="P9" s="69"/>
      <c r="Q9" s="70"/>
      <c r="R9" s="71"/>
      <c r="S9" s="72">
        <v>0</v>
      </c>
      <c r="T9" s="73">
        <v>0</v>
      </c>
      <c r="U9" s="74" t="e">
        <v>#DIV/0!</v>
      </c>
      <c r="V9" s="75"/>
      <c r="W9" s="1"/>
      <c r="X9" s="1"/>
    </row>
    <row r="10" spans="1:24" ht="12.75">
      <c r="A10" s="1"/>
      <c r="B10" s="1"/>
      <c r="C10" s="1"/>
      <c r="D10" s="1"/>
      <c r="E10" s="1"/>
      <c r="F10" s="1"/>
      <c r="G10" s="1"/>
      <c r="H10" s="1"/>
      <c r="I10" s="1"/>
      <c r="J10" s="1"/>
      <c r="K10" s="1"/>
      <c r="L10" s="1"/>
      <c r="M10" s="1"/>
      <c r="N10" s="1"/>
      <c r="O10" s="1"/>
      <c r="P10" s="1"/>
      <c r="Q10" s="1"/>
      <c r="R10" s="1"/>
      <c r="S10" s="1"/>
      <c r="T10" s="1"/>
      <c r="U10" s="1"/>
      <c r="V10" s="1"/>
      <c r="W10" s="1"/>
      <c r="X10" s="1"/>
    </row>
    <row r="11" spans="1:24" ht="13.5" thickBot="1">
      <c r="A11" s="1"/>
      <c r="B11" s="1"/>
      <c r="C11" s="1"/>
      <c r="D11" s="1"/>
      <c r="E11" s="1"/>
      <c r="F11" s="1"/>
      <c r="G11" s="1"/>
      <c r="H11" s="1"/>
      <c r="I11" s="1"/>
      <c r="J11" s="1"/>
      <c r="K11" s="1"/>
      <c r="L11" s="1"/>
      <c r="M11" s="1"/>
      <c r="N11" s="1"/>
      <c r="O11" s="1"/>
      <c r="P11" s="1"/>
      <c r="Q11" s="1"/>
      <c r="R11" s="1"/>
      <c r="S11" s="1"/>
      <c r="T11" s="1"/>
      <c r="U11" s="1"/>
      <c r="V11" s="1"/>
      <c r="W11" s="1"/>
      <c r="X11" s="1"/>
    </row>
    <row r="12" spans="1:24" ht="90" customHeight="1" thickBot="1">
      <c r="A12" s="1"/>
      <c r="B12" s="1"/>
      <c r="C12" s="1"/>
      <c r="D12" s="4">
        <v>2</v>
      </c>
      <c r="E12" s="461" t="s">
        <v>3</v>
      </c>
      <c r="F12" s="464"/>
      <c r="G12" s="463" t="s">
        <v>73</v>
      </c>
      <c r="H12" s="483"/>
      <c r="I12" s="461" t="s">
        <v>74</v>
      </c>
      <c r="J12" s="464"/>
      <c r="K12" s="463" t="s">
        <v>75</v>
      </c>
      <c r="L12" s="483"/>
      <c r="M12" s="461" t="s">
        <v>76</v>
      </c>
      <c r="N12" s="464"/>
      <c r="O12" s="465">
        <v>0</v>
      </c>
      <c r="P12" s="466"/>
      <c r="Q12" s="465">
        <v>0</v>
      </c>
      <c r="R12" s="482"/>
      <c r="S12" s="5"/>
      <c r="T12" s="6" t="s">
        <v>7</v>
      </c>
      <c r="U12" s="7" t="s">
        <v>8</v>
      </c>
      <c r="V12" s="3" t="s">
        <v>9</v>
      </c>
      <c r="W12" s="1"/>
      <c r="X12" s="1"/>
    </row>
    <row r="13" spans="1:24" ht="12.75">
      <c r="A13" s="1"/>
      <c r="B13" s="1"/>
      <c r="C13" s="11"/>
      <c r="D13" s="12" t="s">
        <v>3</v>
      </c>
      <c r="E13" s="13"/>
      <c r="F13" s="14"/>
      <c r="G13" s="15">
        <v>4</v>
      </c>
      <c r="H13" s="16">
        <v>1</v>
      </c>
      <c r="I13" s="15">
        <v>3</v>
      </c>
      <c r="J13" s="16">
        <v>4</v>
      </c>
      <c r="K13" s="15">
        <v>4</v>
      </c>
      <c r="L13" s="16">
        <v>2</v>
      </c>
      <c r="M13" s="15">
        <v>3</v>
      </c>
      <c r="N13" s="16">
        <v>4</v>
      </c>
      <c r="O13" s="17" t="b">
        <v>0</v>
      </c>
      <c r="P13" s="18" t="b">
        <v>0</v>
      </c>
      <c r="Q13" s="15" t="b">
        <v>0</v>
      </c>
      <c r="R13" s="19" t="b">
        <v>0</v>
      </c>
      <c r="S13" s="20" t="s">
        <v>3</v>
      </c>
      <c r="T13" s="21">
        <v>2</v>
      </c>
      <c r="U13" s="22">
        <v>1.2727272727272727</v>
      </c>
      <c r="V13" s="79">
        <v>3</v>
      </c>
      <c r="W13" s="1"/>
      <c r="X13" s="1"/>
    </row>
    <row r="14" spans="1:24" ht="12.75">
      <c r="A14" s="1"/>
      <c r="B14" s="1"/>
      <c r="C14" s="11"/>
      <c r="D14" s="27" t="s">
        <v>73</v>
      </c>
      <c r="E14" s="28">
        <v>1</v>
      </c>
      <c r="F14" s="29">
        <v>4</v>
      </c>
      <c r="G14" s="30"/>
      <c r="H14" s="30"/>
      <c r="I14" s="31">
        <v>1</v>
      </c>
      <c r="J14" s="32">
        <v>4</v>
      </c>
      <c r="K14" s="31">
        <v>3</v>
      </c>
      <c r="L14" s="32">
        <v>4</v>
      </c>
      <c r="M14" s="31">
        <v>1</v>
      </c>
      <c r="N14" s="32">
        <v>4</v>
      </c>
      <c r="O14" s="31" t="b">
        <v>0</v>
      </c>
      <c r="P14" s="32" t="b">
        <v>0</v>
      </c>
      <c r="Q14" s="31" t="b">
        <v>0</v>
      </c>
      <c r="R14" s="33" t="b">
        <v>0</v>
      </c>
      <c r="S14" s="34" t="s">
        <v>73</v>
      </c>
      <c r="T14" s="35">
        <v>0</v>
      </c>
      <c r="U14" s="36">
        <v>0.375</v>
      </c>
      <c r="V14" s="37">
        <v>5</v>
      </c>
      <c r="W14" s="1"/>
      <c r="X14" s="1"/>
    </row>
    <row r="15" spans="1:24" ht="12.75">
      <c r="A15" s="1"/>
      <c r="B15" s="1"/>
      <c r="C15" s="11"/>
      <c r="D15" s="39" t="s">
        <v>74</v>
      </c>
      <c r="E15" s="40">
        <v>4</v>
      </c>
      <c r="F15" s="41">
        <v>3</v>
      </c>
      <c r="G15" s="42">
        <v>4</v>
      </c>
      <c r="H15" s="41">
        <v>1</v>
      </c>
      <c r="I15" s="30"/>
      <c r="J15" s="30"/>
      <c r="K15" s="15">
        <v>4</v>
      </c>
      <c r="L15" s="18">
        <v>0</v>
      </c>
      <c r="M15" s="43">
        <v>1</v>
      </c>
      <c r="N15" s="18">
        <v>4</v>
      </c>
      <c r="O15" s="44" t="b">
        <v>0</v>
      </c>
      <c r="P15" s="45" t="b">
        <v>0</v>
      </c>
      <c r="Q15" s="15" t="b">
        <v>0</v>
      </c>
      <c r="R15" s="46" t="b">
        <v>0</v>
      </c>
      <c r="S15" s="47" t="s">
        <v>74</v>
      </c>
      <c r="T15" s="35">
        <v>3</v>
      </c>
      <c r="U15" s="36">
        <v>1.625</v>
      </c>
      <c r="V15" s="37">
        <v>2</v>
      </c>
      <c r="W15" s="1"/>
      <c r="X15" s="1"/>
    </row>
    <row r="16" spans="1:24" ht="12.75">
      <c r="A16" s="1"/>
      <c r="B16" s="1"/>
      <c r="C16" s="11"/>
      <c r="D16" s="27" t="s">
        <v>75</v>
      </c>
      <c r="E16" s="49">
        <v>2</v>
      </c>
      <c r="F16" s="29">
        <v>4</v>
      </c>
      <c r="G16" s="50">
        <v>4</v>
      </c>
      <c r="H16" s="29">
        <v>3</v>
      </c>
      <c r="I16" s="51">
        <v>0</v>
      </c>
      <c r="J16" s="29">
        <v>4</v>
      </c>
      <c r="K16" s="30"/>
      <c r="L16" s="30"/>
      <c r="M16" s="52">
        <v>1</v>
      </c>
      <c r="N16" s="32">
        <v>4</v>
      </c>
      <c r="O16" s="53" t="b">
        <v>0</v>
      </c>
      <c r="P16" s="54" t="b">
        <v>0</v>
      </c>
      <c r="Q16" s="31" t="b">
        <v>0</v>
      </c>
      <c r="R16" s="33" t="b">
        <v>0</v>
      </c>
      <c r="S16" s="34" t="s">
        <v>75</v>
      </c>
      <c r="T16" s="35">
        <v>1</v>
      </c>
      <c r="U16" s="36">
        <v>0.4666666666666667</v>
      </c>
      <c r="V16" s="37">
        <v>4</v>
      </c>
      <c r="W16" s="1"/>
      <c r="X16" s="1"/>
    </row>
    <row r="17" spans="1:24" ht="12.75">
      <c r="A17" s="1"/>
      <c r="B17" s="1"/>
      <c r="C17" s="11"/>
      <c r="D17" s="39" t="s">
        <v>76</v>
      </c>
      <c r="E17" s="40">
        <v>4</v>
      </c>
      <c r="F17" s="55">
        <v>3</v>
      </c>
      <c r="G17" s="56">
        <v>4</v>
      </c>
      <c r="H17" s="41">
        <v>1</v>
      </c>
      <c r="I17" s="42">
        <v>4</v>
      </c>
      <c r="J17" s="55">
        <v>1</v>
      </c>
      <c r="K17" s="56">
        <v>4</v>
      </c>
      <c r="L17" s="41">
        <v>1</v>
      </c>
      <c r="M17" s="30"/>
      <c r="N17" s="57"/>
      <c r="O17" s="15" t="b">
        <v>0</v>
      </c>
      <c r="P17" s="18" t="b">
        <v>0</v>
      </c>
      <c r="Q17" s="15" t="b">
        <v>0</v>
      </c>
      <c r="R17" s="46" t="b">
        <v>0</v>
      </c>
      <c r="S17" s="47" t="s">
        <v>76</v>
      </c>
      <c r="T17" s="35">
        <v>4</v>
      </c>
      <c r="U17" s="36">
        <v>2.6666666666666665</v>
      </c>
      <c r="V17" s="48">
        <v>1</v>
      </c>
      <c r="W17" s="1"/>
      <c r="X17" s="1"/>
    </row>
    <row r="18" spans="1:24" ht="0" customHeight="1" hidden="1">
      <c r="A18" s="1"/>
      <c r="B18" s="1"/>
      <c r="C18" s="11"/>
      <c r="D18" s="27"/>
      <c r="E18" s="28"/>
      <c r="F18" s="58"/>
      <c r="G18" s="59"/>
      <c r="H18" s="29"/>
      <c r="I18" s="50"/>
      <c r="J18" s="58"/>
      <c r="K18" s="59"/>
      <c r="L18" s="29"/>
      <c r="M18" s="50"/>
      <c r="N18" s="60"/>
      <c r="O18" s="61"/>
      <c r="P18" s="62"/>
      <c r="Q18" s="31" t="b">
        <v>0</v>
      </c>
      <c r="R18" s="33" t="b">
        <v>0</v>
      </c>
      <c r="S18" s="34">
        <v>0</v>
      </c>
      <c r="T18" s="35">
        <v>0</v>
      </c>
      <c r="U18" s="36" t="e">
        <v>#DIV/0!</v>
      </c>
      <c r="V18" s="37"/>
      <c r="W18" s="1"/>
      <c r="X18" s="1"/>
    </row>
    <row r="19" spans="1:24" ht="13.5" hidden="1" thickBot="1">
      <c r="A19" s="1"/>
      <c r="B19" s="1"/>
      <c r="C19" s="11"/>
      <c r="D19" s="63"/>
      <c r="E19" s="64"/>
      <c r="F19" s="65"/>
      <c r="G19" s="66"/>
      <c r="H19" s="65"/>
      <c r="I19" s="66"/>
      <c r="J19" s="65"/>
      <c r="K19" s="66"/>
      <c r="L19" s="65"/>
      <c r="M19" s="67"/>
      <c r="N19" s="65"/>
      <c r="O19" s="68"/>
      <c r="P19" s="69"/>
      <c r="Q19" s="70"/>
      <c r="R19" s="71"/>
      <c r="S19" s="72">
        <v>0</v>
      </c>
      <c r="T19" s="73">
        <v>0</v>
      </c>
      <c r="U19" s="74" t="e">
        <v>#DIV/0!</v>
      </c>
      <c r="V19" s="75"/>
      <c r="W19" s="1"/>
      <c r="X19" s="1"/>
    </row>
    <row r="20" spans="1:24" ht="12.75">
      <c r="A20" s="1"/>
      <c r="B20" s="1"/>
      <c r="C20" s="1"/>
      <c r="D20" s="1"/>
      <c r="E20" s="1"/>
      <c r="F20" s="1"/>
      <c r="G20" s="1"/>
      <c r="H20" s="1"/>
      <c r="I20" s="1"/>
      <c r="J20" s="1"/>
      <c r="K20" s="1"/>
      <c r="L20" s="1"/>
      <c r="M20" s="1"/>
      <c r="N20" s="1"/>
      <c r="O20" s="1"/>
      <c r="P20" s="1"/>
      <c r="Q20" s="1"/>
      <c r="R20" s="1"/>
      <c r="S20" s="1"/>
      <c r="T20" s="1"/>
      <c r="U20" s="1"/>
      <c r="V20" s="1"/>
      <c r="W20" s="1"/>
      <c r="X20" s="1"/>
    </row>
    <row r="21" spans="1:24" ht="13.5" thickBot="1">
      <c r="A21" s="1"/>
      <c r="B21" s="1"/>
      <c r="C21" s="1"/>
      <c r="D21" s="1"/>
      <c r="E21" s="1"/>
      <c r="F21" s="1"/>
      <c r="G21" s="1"/>
      <c r="H21" s="1"/>
      <c r="I21" s="1"/>
      <c r="J21" s="1"/>
      <c r="K21" s="1"/>
      <c r="L21" s="1"/>
      <c r="M21" s="1"/>
      <c r="N21" s="1"/>
      <c r="O21" s="1"/>
      <c r="P21" s="1"/>
      <c r="Q21" s="1"/>
      <c r="R21" s="1"/>
      <c r="S21" s="1"/>
      <c r="T21" s="1"/>
      <c r="U21" s="1"/>
      <c r="V21" s="1"/>
      <c r="W21" s="1"/>
      <c r="X21" s="1"/>
    </row>
    <row r="22" spans="1:24" ht="90" thickBot="1">
      <c r="A22" s="1"/>
      <c r="B22" s="1"/>
      <c r="C22" s="1"/>
      <c r="D22" s="4">
        <v>3</v>
      </c>
      <c r="E22" s="461" t="s">
        <v>25</v>
      </c>
      <c r="F22" s="464"/>
      <c r="G22" s="463" t="s">
        <v>0</v>
      </c>
      <c r="H22" s="483"/>
      <c r="I22" s="461" t="s">
        <v>77</v>
      </c>
      <c r="J22" s="464"/>
      <c r="K22" s="463" t="s">
        <v>78</v>
      </c>
      <c r="L22" s="483"/>
      <c r="M22" s="461" t="s">
        <v>79</v>
      </c>
      <c r="N22" s="464"/>
      <c r="O22" s="465">
        <v>0</v>
      </c>
      <c r="P22" s="466"/>
      <c r="Q22" s="465">
        <v>0</v>
      </c>
      <c r="R22" s="482"/>
      <c r="S22" s="5"/>
      <c r="T22" s="6" t="s">
        <v>7</v>
      </c>
      <c r="U22" s="7" t="s">
        <v>8</v>
      </c>
      <c r="V22" s="3" t="s">
        <v>9</v>
      </c>
      <c r="W22" s="1"/>
      <c r="X22" s="1"/>
    </row>
    <row r="23" spans="1:24" ht="12.75">
      <c r="A23" s="1"/>
      <c r="B23" s="1"/>
      <c r="C23" s="11"/>
      <c r="D23" s="12" t="s">
        <v>25</v>
      </c>
      <c r="E23" s="13"/>
      <c r="F23" s="14"/>
      <c r="G23" s="15">
        <v>4</v>
      </c>
      <c r="H23" s="16">
        <v>1</v>
      </c>
      <c r="I23" s="15">
        <v>1</v>
      </c>
      <c r="J23" s="16">
        <v>4</v>
      </c>
      <c r="K23" s="15">
        <v>2</v>
      </c>
      <c r="L23" s="16">
        <v>4</v>
      </c>
      <c r="M23" s="15">
        <v>0</v>
      </c>
      <c r="N23" s="16">
        <v>4</v>
      </c>
      <c r="O23" s="17" t="b">
        <v>0</v>
      </c>
      <c r="P23" s="18" t="b">
        <v>0</v>
      </c>
      <c r="Q23" s="15" t="b">
        <v>0</v>
      </c>
      <c r="R23" s="19" t="b">
        <v>0</v>
      </c>
      <c r="S23" s="20" t="s">
        <v>25</v>
      </c>
      <c r="T23" s="21">
        <v>1</v>
      </c>
      <c r="U23" s="22">
        <v>0.5384615384615384</v>
      </c>
      <c r="V23" s="23">
        <v>4</v>
      </c>
      <c r="W23" s="1"/>
      <c r="X23" s="1"/>
    </row>
    <row r="24" spans="1:24" ht="12.75">
      <c r="A24" s="1"/>
      <c r="B24" s="1"/>
      <c r="C24" s="11"/>
      <c r="D24" s="27" t="s">
        <v>0</v>
      </c>
      <c r="E24" s="28">
        <v>1</v>
      </c>
      <c r="F24" s="29">
        <v>4</v>
      </c>
      <c r="G24" s="30"/>
      <c r="H24" s="30"/>
      <c r="I24" s="31">
        <v>0</v>
      </c>
      <c r="J24" s="32">
        <v>4</v>
      </c>
      <c r="K24" s="31">
        <v>1</v>
      </c>
      <c r="L24" s="32">
        <v>4</v>
      </c>
      <c r="M24" s="31">
        <v>2</v>
      </c>
      <c r="N24" s="32">
        <v>4</v>
      </c>
      <c r="O24" s="31" t="b">
        <v>0</v>
      </c>
      <c r="P24" s="32" t="b">
        <v>0</v>
      </c>
      <c r="Q24" s="31" t="b">
        <v>0</v>
      </c>
      <c r="R24" s="33" t="b">
        <v>0</v>
      </c>
      <c r="S24" s="34" t="s">
        <v>0</v>
      </c>
      <c r="T24" s="35">
        <v>0</v>
      </c>
      <c r="U24" s="36">
        <v>0.25</v>
      </c>
      <c r="V24" s="48">
        <v>5</v>
      </c>
      <c r="W24" s="1"/>
      <c r="X24" s="1"/>
    </row>
    <row r="25" spans="1:24" ht="12.75">
      <c r="A25" s="1"/>
      <c r="B25" s="1"/>
      <c r="C25" s="11"/>
      <c r="D25" s="39" t="s">
        <v>77</v>
      </c>
      <c r="E25" s="40">
        <v>4</v>
      </c>
      <c r="F25" s="41">
        <v>1</v>
      </c>
      <c r="G25" s="42">
        <v>4</v>
      </c>
      <c r="H25" s="41">
        <v>0</v>
      </c>
      <c r="I25" s="30"/>
      <c r="J25" s="30"/>
      <c r="K25" s="15">
        <v>4</v>
      </c>
      <c r="L25" s="18">
        <v>2</v>
      </c>
      <c r="M25" s="43">
        <v>4</v>
      </c>
      <c r="N25" s="18">
        <v>0</v>
      </c>
      <c r="O25" s="44" t="b">
        <v>0</v>
      </c>
      <c r="P25" s="45" t="b">
        <v>0</v>
      </c>
      <c r="Q25" s="15" t="b">
        <v>0</v>
      </c>
      <c r="R25" s="46" t="b">
        <v>0</v>
      </c>
      <c r="S25" s="47" t="s">
        <v>77</v>
      </c>
      <c r="T25" s="35">
        <v>4</v>
      </c>
      <c r="U25" s="36">
        <v>5.333333333333333</v>
      </c>
      <c r="V25" s="37">
        <v>1</v>
      </c>
      <c r="W25" s="1"/>
      <c r="X25" s="1"/>
    </row>
    <row r="26" spans="1:24" ht="12.75">
      <c r="A26" s="1"/>
      <c r="B26" s="1"/>
      <c r="C26" s="11"/>
      <c r="D26" s="27" t="s">
        <v>78</v>
      </c>
      <c r="E26" s="49">
        <v>4</v>
      </c>
      <c r="F26" s="29">
        <v>2</v>
      </c>
      <c r="G26" s="50">
        <v>4</v>
      </c>
      <c r="H26" s="29">
        <v>1</v>
      </c>
      <c r="I26" s="51">
        <v>2</v>
      </c>
      <c r="J26" s="29">
        <v>4</v>
      </c>
      <c r="K26" s="30"/>
      <c r="L26" s="30"/>
      <c r="M26" s="52">
        <v>4</v>
      </c>
      <c r="N26" s="32">
        <v>1</v>
      </c>
      <c r="O26" s="53" t="b">
        <v>0</v>
      </c>
      <c r="P26" s="54" t="b">
        <v>0</v>
      </c>
      <c r="Q26" s="31" t="b">
        <v>0</v>
      </c>
      <c r="R26" s="33" t="b">
        <v>0</v>
      </c>
      <c r="S26" s="34" t="s">
        <v>78</v>
      </c>
      <c r="T26" s="35">
        <v>3</v>
      </c>
      <c r="U26" s="36">
        <v>1.75</v>
      </c>
      <c r="V26" s="48">
        <v>2</v>
      </c>
      <c r="W26" s="1"/>
      <c r="X26" s="1"/>
    </row>
    <row r="27" spans="1:24" ht="12.75">
      <c r="A27" s="1"/>
      <c r="B27" s="1"/>
      <c r="C27" s="11"/>
      <c r="D27" s="39" t="s">
        <v>79</v>
      </c>
      <c r="E27" s="40">
        <v>4</v>
      </c>
      <c r="F27" s="55">
        <v>0</v>
      </c>
      <c r="G27" s="56">
        <v>4</v>
      </c>
      <c r="H27" s="41">
        <v>2</v>
      </c>
      <c r="I27" s="42">
        <v>0</v>
      </c>
      <c r="J27" s="55">
        <v>4</v>
      </c>
      <c r="K27" s="56">
        <v>1</v>
      </c>
      <c r="L27" s="41">
        <v>4</v>
      </c>
      <c r="M27" s="30"/>
      <c r="N27" s="57"/>
      <c r="O27" s="15" t="b">
        <v>0</v>
      </c>
      <c r="P27" s="18" t="b">
        <v>0</v>
      </c>
      <c r="Q27" s="15" t="b">
        <v>0</v>
      </c>
      <c r="R27" s="46" t="b">
        <v>0</v>
      </c>
      <c r="S27" s="47" t="s">
        <v>79</v>
      </c>
      <c r="T27" s="35">
        <v>2</v>
      </c>
      <c r="U27" s="36">
        <v>0.9</v>
      </c>
      <c r="V27" s="37">
        <v>3</v>
      </c>
      <c r="W27" s="1"/>
      <c r="X27" s="1"/>
    </row>
    <row r="28" spans="1:24" ht="12.75" hidden="1">
      <c r="A28" s="1"/>
      <c r="B28" s="1"/>
      <c r="C28" s="11"/>
      <c r="D28" s="27"/>
      <c r="E28" s="28"/>
      <c r="F28" s="58"/>
      <c r="G28" s="59"/>
      <c r="H28" s="29"/>
      <c r="I28" s="50"/>
      <c r="J28" s="58"/>
      <c r="K28" s="59"/>
      <c r="L28" s="29"/>
      <c r="M28" s="50"/>
      <c r="N28" s="60"/>
      <c r="O28" s="61"/>
      <c r="P28" s="62"/>
      <c r="Q28" s="31" t="b">
        <v>0</v>
      </c>
      <c r="R28" s="33" t="b">
        <v>0</v>
      </c>
      <c r="S28" s="34">
        <v>0</v>
      </c>
      <c r="T28" s="35">
        <v>0</v>
      </c>
      <c r="U28" s="36" t="e">
        <v>#DIV/0!</v>
      </c>
      <c r="V28" s="37"/>
      <c r="W28" s="1"/>
      <c r="X28" s="1"/>
    </row>
    <row r="29" spans="1:24" ht="13.5" hidden="1" thickBot="1">
      <c r="A29" s="1"/>
      <c r="B29" s="1"/>
      <c r="C29" s="11"/>
      <c r="D29" s="63"/>
      <c r="E29" s="64"/>
      <c r="F29" s="65"/>
      <c r="G29" s="66"/>
      <c r="H29" s="65"/>
      <c r="I29" s="66"/>
      <c r="J29" s="65"/>
      <c r="K29" s="66"/>
      <c r="L29" s="65"/>
      <c r="M29" s="67"/>
      <c r="N29" s="65"/>
      <c r="O29" s="68"/>
      <c r="P29" s="69"/>
      <c r="Q29" s="70"/>
      <c r="R29" s="71"/>
      <c r="S29" s="72">
        <v>0</v>
      </c>
      <c r="T29" s="73">
        <v>0</v>
      </c>
      <c r="U29" s="74" t="e">
        <v>#DIV/0!</v>
      </c>
      <c r="V29" s="75"/>
      <c r="W29" s="1"/>
      <c r="X29" s="1"/>
    </row>
    <row r="30" spans="1:24" ht="12.75">
      <c r="A30" s="1"/>
      <c r="B30" s="1"/>
      <c r="C30" s="1"/>
      <c r="D30" s="1"/>
      <c r="E30" s="1"/>
      <c r="F30" s="1"/>
      <c r="G30" s="1"/>
      <c r="H30" s="1"/>
      <c r="I30" s="1"/>
      <c r="J30" s="1"/>
      <c r="K30" s="1"/>
      <c r="L30" s="1"/>
      <c r="M30" s="1"/>
      <c r="N30" s="1"/>
      <c r="O30" s="1"/>
      <c r="P30" s="1"/>
      <c r="Q30" s="1"/>
      <c r="R30" s="1"/>
      <c r="S30" s="1"/>
      <c r="T30" s="1"/>
      <c r="U30" s="1"/>
      <c r="V30" s="1"/>
      <c r="W30" s="1"/>
      <c r="X30" s="1"/>
    </row>
    <row r="31" spans="1:24" ht="13.5" thickBot="1">
      <c r="A31" s="1"/>
      <c r="B31" s="1"/>
      <c r="C31" s="1"/>
      <c r="D31" s="1"/>
      <c r="E31" s="1"/>
      <c r="F31" s="1"/>
      <c r="G31" s="1"/>
      <c r="H31" s="1"/>
      <c r="I31" s="1"/>
      <c r="J31" s="1"/>
      <c r="K31" s="1"/>
      <c r="L31" s="1"/>
      <c r="M31" s="1"/>
      <c r="N31" s="1"/>
      <c r="O31" s="1"/>
      <c r="P31" s="1"/>
      <c r="Q31" s="1"/>
      <c r="R31" s="1"/>
      <c r="S31" s="1"/>
      <c r="T31" s="1"/>
      <c r="U31" s="1"/>
      <c r="V31" s="1"/>
      <c r="W31" s="1"/>
      <c r="X31" s="1"/>
    </row>
    <row r="32" spans="1:24" ht="90" thickBot="1">
      <c r="A32" s="1"/>
      <c r="B32" s="1"/>
      <c r="C32" s="1"/>
      <c r="D32" s="4">
        <v>4</v>
      </c>
      <c r="E32" s="461" t="s">
        <v>2</v>
      </c>
      <c r="F32" s="464"/>
      <c r="G32" s="463" t="s">
        <v>1</v>
      </c>
      <c r="H32" s="483"/>
      <c r="I32" s="461" t="s">
        <v>80</v>
      </c>
      <c r="J32" s="464"/>
      <c r="K32" s="463" t="s">
        <v>81</v>
      </c>
      <c r="L32" s="483"/>
      <c r="M32" s="461" t="s">
        <v>82</v>
      </c>
      <c r="N32" s="464"/>
      <c r="O32" s="465">
        <v>0</v>
      </c>
      <c r="P32" s="466"/>
      <c r="Q32" s="465">
        <v>0</v>
      </c>
      <c r="R32" s="482"/>
      <c r="S32" s="5"/>
      <c r="T32" s="6" t="s">
        <v>7</v>
      </c>
      <c r="U32" s="7" t="s">
        <v>8</v>
      </c>
      <c r="V32" s="3" t="s">
        <v>9</v>
      </c>
      <c r="W32" s="1"/>
      <c r="X32" s="1"/>
    </row>
    <row r="33" spans="1:24" ht="12.75">
      <c r="A33" s="1"/>
      <c r="B33" s="1"/>
      <c r="C33" s="11"/>
      <c r="D33" s="12" t="s">
        <v>2</v>
      </c>
      <c r="E33" s="13"/>
      <c r="F33" s="14"/>
      <c r="G33" s="15">
        <v>4</v>
      </c>
      <c r="H33" s="16">
        <v>3</v>
      </c>
      <c r="I33" s="15">
        <v>4</v>
      </c>
      <c r="J33" s="16">
        <v>1</v>
      </c>
      <c r="K33" s="15">
        <v>1</v>
      </c>
      <c r="L33" s="16">
        <v>4</v>
      </c>
      <c r="M33" s="15">
        <v>4</v>
      </c>
      <c r="N33" s="16">
        <v>0</v>
      </c>
      <c r="O33" s="17" t="b">
        <v>0</v>
      </c>
      <c r="P33" s="18" t="b">
        <v>0</v>
      </c>
      <c r="Q33" s="15" t="b">
        <v>0</v>
      </c>
      <c r="R33" s="19" t="b">
        <v>0</v>
      </c>
      <c r="S33" s="20" t="s">
        <v>2</v>
      </c>
      <c r="T33" s="21">
        <v>3</v>
      </c>
      <c r="U33" s="22">
        <v>1.625</v>
      </c>
      <c r="V33" s="23">
        <v>1</v>
      </c>
      <c r="W33" s="1"/>
      <c r="X33" s="1"/>
    </row>
    <row r="34" spans="1:24" ht="12.75">
      <c r="A34" s="1"/>
      <c r="B34" s="1"/>
      <c r="C34" s="11"/>
      <c r="D34" s="27" t="s">
        <v>1</v>
      </c>
      <c r="E34" s="28">
        <v>3</v>
      </c>
      <c r="F34" s="29">
        <v>4</v>
      </c>
      <c r="G34" s="30"/>
      <c r="H34" s="30"/>
      <c r="I34" s="31">
        <v>1</v>
      </c>
      <c r="J34" s="32">
        <v>4</v>
      </c>
      <c r="K34" s="31">
        <v>4</v>
      </c>
      <c r="L34" s="32">
        <v>1</v>
      </c>
      <c r="M34" s="31">
        <v>1</v>
      </c>
      <c r="N34" s="32">
        <v>4</v>
      </c>
      <c r="O34" s="31" t="b">
        <v>0</v>
      </c>
      <c r="P34" s="32" t="b">
        <v>0</v>
      </c>
      <c r="Q34" s="31" t="b">
        <v>0</v>
      </c>
      <c r="R34" s="33" t="b">
        <v>0</v>
      </c>
      <c r="S34" s="34" t="s">
        <v>1</v>
      </c>
      <c r="T34" s="35">
        <v>1</v>
      </c>
      <c r="U34" s="36">
        <v>0.6923076923076923</v>
      </c>
      <c r="V34" s="37">
        <v>5</v>
      </c>
      <c r="W34" s="1"/>
      <c r="X34" s="1"/>
    </row>
    <row r="35" spans="1:24" ht="12.75">
      <c r="A35" s="1"/>
      <c r="B35" s="1"/>
      <c r="C35" s="11"/>
      <c r="D35" s="39" t="s">
        <v>80</v>
      </c>
      <c r="E35" s="40">
        <v>1</v>
      </c>
      <c r="F35" s="41">
        <v>4</v>
      </c>
      <c r="G35" s="42">
        <v>4</v>
      </c>
      <c r="H35" s="41">
        <v>1</v>
      </c>
      <c r="I35" s="30"/>
      <c r="J35" s="30"/>
      <c r="K35" s="15">
        <v>1</v>
      </c>
      <c r="L35" s="18">
        <v>4</v>
      </c>
      <c r="M35" s="43">
        <v>4</v>
      </c>
      <c r="N35" s="18">
        <v>3</v>
      </c>
      <c r="O35" s="44" t="b">
        <v>0</v>
      </c>
      <c r="P35" s="45" t="b">
        <v>0</v>
      </c>
      <c r="Q35" s="15" t="b">
        <v>0</v>
      </c>
      <c r="R35" s="46" t="b">
        <v>0</v>
      </c>
      <c r="S35" s="47" t="s">
        <v>80</v>
      </c>
      <c r="T35" s="35">
        <v>2</v>
      </c>
      <c r="U35" s="36">
        <v>0.8333333333333334</v>
      </c>
      <c r="V35" s="37">
        <v>4</v>
      </c>
      <c r="W35" s="1"/>
      <c r="X35" s="1"/>
    </row>
    <row r="36" spans="1:24" ht="12.75">
      <c r="A36" s="1"/>
      <c r="B36" s="1"/>
      <c r="C36" s="11"/>
      <c r="D36" s="27" t="s">
        <v>81</v>
      </c>
      <c r="E36" s="49">
        <v>4</v>
      </c>
      <c r="F36" s="29">
        <v>1</v>
      </c>
      <c r="G36" s="50">
        <v>1</v>
      </c>
      <c r="H36" s="29">
        <v>4</v>
      </c>
      <c r="I36" s="51">
        <v>4</v>
      </c>
      <c r="J36" s="29">
        <v>1</v>
      </c>
      <c r="K36" s="30"/>
      <c r="L36" s="30"/>
      <c r="M36" s="52">
        <v>1</v>
      </c>
      <c r="N36" s="32">
        <v>4</v>
      </c>
      <c r="O36" s="53" t="b">
        <v>0</v>
      </c>
      <c r="P36" s="54" t="b">
        <v>0</v>
      </c>
      <c r="Q36" s="31" t="b">
        <v>0</v>
      </c>
      <c r="R36" s="33" t="b">
        <v>0</v>
      </c>
      <c r="S36" s="34" t="s">
        <v>81</v>
      </c>
      <c r="T36" s="35">
        <v>2</v>
      </c>
      <c r="U36" s="36">
        <v>1</v>
      </c>
      <c r="V36" s="37">
        <v>3</v>
      </c>
      <c r="W36" s="1"/>
      <c r="X36" s="1"/>
    </row>
    <row r="37" spans="1:24" ht="12.75">
      <c r="A37" s="1"/>
      <c r="B37" s="1"/>
      <c r="C37" s="11"/>
      <c r="D37" s="39" t="s">
        <v>82</v>
      </c>
      <c r="E37" s="40">
        <v>0</v>
      </c>
      <c r="F37" s="55">
        <v>4</v>
      </c>
      <c r="G37" s="56">
        <v>4</v>
      </c>
      <c r="H37" s="41">
        <v>1</v>
      </c>
      <c r="I37" s="42">
        <v>3</v>
      </c>
      <c r="J37" s="55">
        <v>4</v>
      </c>
      <c r="K37" s="56">
        <v>4</v>
      </c>
      <c r="L37" s="41">
        <v>1</v>
      </c>
      <c r="M37" s="30"/>
      <c r="N37" s="57"/>
      <c r="O37" s="15" t="b">
        <v>0</v>
      </c>
      <c r="P37" s="18" t="b">
        <v>0</v>
      </c>
      <c r="Q37" s="15" t="b">
        <v>0</v>
      </c>
      <c r="R37" s="46" t="b">
        <v>0</v>
      </c>
      <c r="S37" s="47" t="s">
        <v>82</v>
      </c>
      <c r="T37" s="35">
        <v>2</v>
      </c>
      <c r="U37" s="36">
        <v>1.1</v>
      </c>
      <c r="V37" s="37">
        <v>2</v>
      </c>
      <c r="W37" s="1"/>
      <c r="X37" s="1"/>
    </row>
    <row r="38" spans="1:24" ht="0" customHeight="1" hidden="1">
      <c r="A38" s="1"/>
      <c r="B38" s="1"/>
      <c r="C38" s="11"/>
      <c r="D38" s="27"/>
      <c r="E38" s="28"/>
      <c r="F38" s="58"/>
      <c r="G38" s="59"/>
      <c r="H38" s="29"/>
      <c r="I38" s="50"/>
      <c r="J38" s="58"/>
      <c r="K38" s="59"/>
      <c r="L38" s="29"/>
      <c r="M38" s="50"/>
      <c r="N38" s="60"/>
      <c r="O38" s="61"/>
      <c r="P38" s="62"/>
      <c r="Q38" s="31" t="b">
        <v>0</v>
      </c>
      <c r="R38" s="33" t="b">
        <v>0</v>
      </c>
      <c r="S38" s="34">
        <v>0</v>
      </c>
      <c r="T38" s="35">
        <v>0</v>
      </c>
      <c r="U38" s="36" t="e">
        <v>#DIV/0!</v>
      </c>
      <c r="V38" s="37"/>
      <c r="W38" s="1"/>
      <c r="X38" s="1"/>
    </row>
    <row r="39" spans="1:24" ht="13.5" hidden="1" thickBot="1">
      <c r="A39" s="1"/>
      <c r="B39" s="1"/>
      <c r="C39" s="11"/>
      <c r="D39" s="63"/>
      <c r="E39" s="64"/>
      <c r="F39" s="65"/>
      <c r="G39" s="66"/>
      <c r="H39" s="65"/>
      <c r="I39" s="66"/>
      <c r="J39" s="65"/>
      <c r="K39" s="66"/>
      <c r="L39" s="65"/>
      <c r="M39" s="67"/>
      <c r="N39" s="65"/>
      <c r="O39" s="68"/>
      <c r="P39" s="69"/>
      <c r="Q39" s="70"/>
      <c r="R39" s="71"/>
      <c r="S39" s="72">
        <v>0</v>
      </c>
      <c r="T39" s="73">
        <v>0</v>
      </c>
      <c r="U39" s="74" t="e">
        <v>#DIV/0!</v>
      </c>
      <c r="V39" s="75"/>
      <c r="W39" s="1"/>
      <c r="X39" s="1"/>
    </row>
    <row r="40" spans="1:24" ht="12.75">
      <c r="A40" s="1"/>
      <c r="B40" s="1"/>
      <c r="C40" s="1"/>
      <c r="D40" s="1"/>
      <c r="E40" s="1"/>
      <c r="F40" s="1"/>
      <c r="G40" s="1"/>
      <c r="H40" s="1"/>
      <c r="I40" s="1"/>
      <c r="J40" s="1"/>
      <c r="K40" s="1"/>
      <c r="L40" s="1"/>
      <c r="M40" s="1"/>
      <c r="N40" s="1"/>
      <c r="O40" s="1"/>
      <c r="P40" s="1"/>
      <c r="Q40" s="1"/>
      <c r="R40" s="1"/>
      <c r="S40" s="1"/>
      <c r="T40" s="1"/>
      <c r="U40" s="1"/>
      <c r="V40" s="1"/>
      <c r="W40" s="1"/>
      <c r="X40" s="1"/>
    </row>
    <row r="41" spans="1:24" ht="13.5" thickBot="1">
      <c r="A41" s="1"/>
      <c r="B41" s="1"/>
      <c r="C41" s="1"/>
      <c r="D41" s="1"/>
      <c r="E41" s="1"/>
      <c r="F41" s="1"/>
      <c r="G41" s="1"/>
      <c r="H41" s="1"/>
      <c r="I41" s="1"/>
      <c r="J41" s="1"/>
      <c r="K41" s="1"/>
      <c r="L41" s="1"/>
      <c r="M41" s="1"/>
      <c r="N41" s="1"/>
      <c r="O41" s="1"/>
      <c r="P41" s="1"/>
      <c r="Q41" s="1"/>
      <c r="R41" s="1"/>
      <c r="S41" s="1"/>
      <c r="T41" s="1"/>
      <c r="U41" s="1"/>
      <c r="V41" s="1"/>
      <c r="W41" s="1"/>
      <c r="X41" s="1"/>
    </row>
    <row r="42" spans="1:24" ht="90" thickBot="1">
      <c r="A42" s="1"/>
      <c r="B42" s="1"/>
      <c r="C42" s="1"/>
      <c r="D42" s="4">
        <v>5</v>
      </c>
      <c r="E42" s="461" t="s">
        <v>83</v>
      </c>
      <c r="F42" s="464"/>
      <c r="G42" s="463" t="s">
        <v>84</v>
      </c>
      <c r="H42" s="483"/>
      <c r="I42" s="461" t="s">
        <v>85</v>
      </c>
      <c r="J42" s="464"/>
      <c r="K42" s="463" t="s">
        <v>86</v>
      </c>
      <c r="L42" s="483"/>
      <c r="M42" s="461" t="s">
        <v>87</v>
      </c>
      <c r="N42" s="464"/>
      <c r="O42" s="465">
        <v>0</v>
      </c>
      <c r="P42" s="466"/>
      <c r="Q42" s="465">
        <v>0</v>
      </c>
      <c r="R42" s="482"/>
      <c r="S42" s="5"/>
      <c r="T42" s="6" t="s">
        <v>7</v>
      </c>
      <c r="U42" s="7" t="s">
        <v>8</v>
      </c>
      <c r="V42" s="3" t="s">
        <v>9</v>
      </c>
      <c r="W42" s="1"/>
      <c r="X42" s="1"/>
    </row>
    <row r="43" spans="1:24" ht="12.75">
      <c r="A43" s="1"/>
      <c r="B43" s="1"/>
      <c r="C43" s="11"/>
      <c r="D43" s="12" t="s">
        <v>83</v>
      </c>
      <c r="E43" s="13"/>
      <c r="F43" s="14"/>
      <c r="G43" s="15">
        <v>1</v>
      </c>
      <c r="H43" s="16">
        <v>4</v>
      </c>
      <c r="I43" s="15">
        <v>4</v>
      </c>
      <c r="J43" s="16">
        <v>1</v>
      </c>
      <c r="K43" s="15">
        <v>2</v>
      </c>
      <c r="L43" s="16">
        <v>4</v>
      </c>
      <c r="M43" s="15">
        <v>2</v>
      </c>
      <c r="N43" s="16">
        <v>4</v>
      </c>
      <c r="O43" s="17" t="b">
        <v>0</v>
      </c>
      <c r="P43" s="18" t="b">
        <v>0</v>
      </c>
      <c r="Q43" s="15" t="b">
        <v>0</v>
      </c>
      <c r="R43" s="19" t="b">
        <v>0</v>
      </c>
      <c r="S43" s="20" t="s">
        <v>83</v>
      </c>
      <c r="T43" s="21">
        <v>1</v>
      </c>
      <c r="U43" s="22">
        <v>0.6923076923076923</v>
      </c>
      <c r="V43" s="23">
        <v>5</v>
      </c>
      <c r="W43" s="1"/>
      <c r="X43" s="1"/>
    </row>
    <row r="44" spans="1:24" ht="12.75">
      <c r="A44" s="1"/>
      <c r="B44" s="1"/>
      <c r="C44" s="11"/>
      <c r="D44" s="27" t="s">
        <v>84</v>
      </c>
      <c r="E44" s="28">
        <v>4</v>
      </c>
      <c r="F44" s="29">
        <v>1</v>
      </c>
      <c r="G44" s="30"/>
      <c r="H44" s="30"/>
      <c r="I44" s="31">
        <v>4</v>
      </c>
      <c r="J44" s="32">
        <v>3</v>
      </c>
      <c r="K44" s="31">
        <v>2</v>
      </c>
      <c r="L44" s="32">
        <v>4</v>
      </c>
      <c r="M44" s="31">
        <v>4</v>
      </c>
      <c r="N44" s="32">
        <v>1</v>
      </c>
      <c r="O44" s="31" t="b">
        <v>0</v>
      </c>
      <c r="P44" s="32" t="b">
        <v>0</v>
      </c>
      <c r="Q44" s="31" t="b">
        <v>0</v>
      </c>
      <c r="R44" s="33" t="b">
        <v>0</v>
      </c>
      <c r="S44" s="34" t="s">
        <v>84</v>
      </c>
      <c r="T44" s="35">
        <v>3</v>
      </c>
      <c r="U44" s="36">
        <v>1.5555555555555556</v>
      </c>
      <c r="V44" s="37">
        <v>1</v>
      </c>
      <c r="W44" s="1"/>
      <c r="X44" s="1"/>
    </row>
    <row r="45" spans="1:24" ht="12.75">
      <c r="A45" s="1"/>
      <c r="B45" s="1"/>
      <c r="C45" s="11"/>
      <c r="D45" s="39" t="s">
        <v>85</v>
      </c>
      <c r="E45" s="40">
        <v>1</v>
      </c>
      <c r="F45" s="41">
        <v>4</v>
      </c>
      <c r="G45" s="42">
        <v>3</v>
      </c>
      <c r="H45" s="41">
        <v>4</v>
      </c>
      <c r="I45" s="30"/>
      <c r="J45" s="30"/>
      <c r="K45" s="15">
        <v>4</v>
      </c>
      <c r="L45" s="18">
        <v>0</v>
      </c>
      <c r="M45" s="43">
        <v>4</v>
      </c>
      <c r="N45" s="18">
        <v>3</v>
      </c>
      <c r="O45" s="44" t="b">
        <v>0</v>
      </c>
      <c r="P45" s="45" t="b">
        <v>0</v>
      </c>
      <c r="Q45" s="15" t="b">
        <v>0</v>
      </c>
      <c r="R45" s="46" t="b">
        <v>0</v>
      </c>
      <c r="S45" s="47" t="s">
        <v>85</v>
      </c>
      <c r="T45" s="35">
        <v>2</v>
      </c>
      <c r="U45" s="36">
        <v>1.0909090909090908</v>
      </c>
      <c r="V45" s="37">
        <v>3</v>
      </c>
      <c r="W45" s="1"/>
      <c r="X45" s="1"/>
    </row>
    <row r="46" spans="1:24" ht="12.75">
      <c r="A46" s="1"/>
      <c r="B46" s="1"/>
      <c r="C46" s="11"/>
      <c r="D46" s="27" t="s">
        <v>86</v>
      </c>
      <c r="E46" s="49">
        <v>4</v>
      </c>
      <c r="F46" s="29">
        <v>2</v>
      </c>
      <c r="G46" s="50">
        <v>4</v>
      </c>
      <c r="H46" s="29">
        <v>2</v>
      </c>
      <c r="I46" s="51">
        <v>0</v>
      </c>
      <c r="J46" s="29">
        <v>4</v>
      </c>
      <c r="K46" s="30"/>
      <c r="L46" s="30"/>
      <c r="M46" s="52">
        <v>4</v>
      </c>
      <c r="N46" s="32">
        <v>2</v>
      </c>
      <c r="O46" s="53" t="b">
        <v>0</v>
      </c>
      <c r="P46" s="54" t="b">
        <v>0</v>
      </c>
      <c r="Q46" s="31" t="b">
        <v>0</v>
      </c>
      <c r="R46" s="33" t="b">
        <v>0</v>
      </c>
      <c r="S46" s="34" t="s">
        <v>86</v>
      </c>
      <c r="T46" s="35">
        <v>3</v>
      </c>
      <c r="U46" s="36">
        <v>1.2</v>
      </c>
      <c r="V46" s="37">
        <v>2</v>
      </c>
      <c r="W46" s="1"/>
      <c r="X46" s="1"/>
    </row>
    <row r="47" spans="1:24" ht="12.75">
      <c r="A47" s="1"/>
      <c r="B47" s="1"/>
      <c r="C47" s="11"/>
      <c r="D47" s="39" t="s">
        <v>87</v>
      </c>
      <c r="E47" s="40">
        <v>4</v>
      </c>
      <c r="F47" s="55">
        <v>2</v>
      </c>
      <c r="G47" s="56">
        <v>1</v>
      </c>
      <c r="H47" s="41">
        <v>4</v>
      </c>
      <c r="I47" s="42">
        <v>3</v>
      </c>
      <c r="J47" s="55">
        <v>4</v>
      </c>
      <c r="K47" s="56">
        <v>2</v>
      </c>
      <c r="L47" s="41">
        <v>4</v>
      </c>
      <c r="M47" s="30"/>
      <c r="N47" s="57"/>
      <c r="O47" s="15" t="b">
        <v>0</v>
      </c>
      <c r="P47" s="18" t="b">
        <v>0</v>
      </c>
      <c r="Q47" s="15" t="b">
        <v>0</v>
      </c>
      <c r="R47" s="46" t="b">
        <v>0</v>
      </c>
      <c r="S47" s="47" t="s">
        <v>87</v>
      </c>
      <c r="T47" s="35">
        <v>1</v>
      </c>
      <c r="U47" s="36">
        <v>0.7142857142857143</v>
      </c>
      <c r="V47" s="37">
        <v>4</v>
      </c>
      <c r="W47" s="1"/>
      <c r="X47" s="1"/>
    </row>
    <row r="48" spans="1:24" ht="0" customHeight="1" hidden="1">
      <c r="A48" s="1"/>
      <c r="B48" s="1"/>
      <c r="C48" s="11"/>
      <c r="D48" s="27"/>
      <c r="E48" s="28"/>
      <c r="F48" s="58"/>
      <c r="G48" s="59"/>
      <c r="H48" s="29"/>
      <c r="I48" s="50"/>
      <c r="J48" s="58"/>
      <c r="K48" s="59"/>
      <c r="L48" s="29"/>
      <c r="M48" s="50"/>
      <c r="N48" s="60"/>
      <c r="O48" s="61"/>
      <c r="P48" s="62"/>
      <c r="Q48" s="31" t="b">
        <v>0</v>
      </c>
      <c r="R48" s="33" t="b">
        <v>0</v>
      </c>
      <c r="S48" s="34">
        <v>0</v>
      </c>
      <c r="T48" s="35">
        <v>0</v>
      </c>
      <c r="U48" s="36" t="e">
        <v>#DIV/0!</v>
      </c>
      <c r="V48" s="37"/>
      <c r="W48" s="1"/>
      <c r="X48" s="1"/>
    </row>
    <row r="49" spans="1:24" ht="13.5" hidden="1" thickBot="1">
      <c r="A49" s="1"/>
      <c r="B49" s="1"/>
      <c r="C49" s="11"/>
      <c r="D49" s="63"/>
      <c r="E49" s="64"/>
      <c r="F49" s="65"/>
      <c r="G49" s="66"/>
      <c r="H49" s="65"/>
      <c r="I49" s="66"/>
      <c r="J49" s="65"/>
      <c r="K49" s="66"/>
      <c r="L49" s="65"/>
      <c r="M49" s="67"/>
      <c r="N49" s="65"/>
      <c r="O49" s="68"/>
      <c r="P49" s="69"/>
      <c r="Q49" s="70"/>
      <c r="R49" s="71"/>
      <c r="S49" s="72">
        <v>0</v>
      </c>
      <c r="T49" s="73">
        <v>0</v>
      </c>
      <c r="U49" s="74" t="e">
        <v>#DIV/0!</v>
      </c>
      <c r="V49" s="75"/>
      <c r="W49" s="1"/>
      <c r="X49" s="1"/>
    </row>
    <row r="50" spans="1:24" ht="12.75">
      <c r="A50" s="1"/>
      <c r="B50" s="1"/>
      <c r="C50" s="1"/>
      <c r="D50" s="1"/>
      <c r="E50" s="1"/>
      <c r="F50" s="1"/>
      <c r="G50" s="1"/>
      <c r="H50" s="1"/>
      <c r="I50" s="1"/>
      <c r="J50" s="1"/>
      <c r="K50" s="1"/>
      <c r="L50" s="1"/>
      <c r="M50" s="1"/>
      <c r="N50" s="1"/>
      <c r="O50" s="1"/>
      <c r="P50" s="1"/>
      <c r="Q50" s="1"/>
      <c r="R50" s="1"/>
      <c r="S50" s="1"/>
      <c r="T50" s="1"/>
      <c r="U50" s="1"/>
      <c r="V50" s="1"/>
      <c r="W50" s="1"/>
      <c r="X50" s="1"/>
    </row>
    <row r="51" spans="1:24" ht="13.5" thickBot="1">
      <c r="A51" s="1"/>
      <c r="B51" s="1"/>
      <c r="C51" s="1"/>
      <c r="D51" s="1"/>
      <c r="E51" s="1"/>
      <c r="F51" s="1"/>
      <c r="G51" s="1"/>
      <c r="H51" s="1"/>
      <c r="I51" s="1"/>
      <c r="J51" s="1"/>
      <c r="K51" s="1"/>
      <c r="L51" s="1"/>
      <c r="M51" s="1"/>
      <c r="N51" s="1"/>
      <c r="O51" s="1"/>
      <c r="P51" s="1"/>
      <c r="Q51" s="1"/>
      <c r="R51" s="1"/>
      <c r="S51" s="1"/>
      <c r="T51" s="1"/>
      <c r="U51" s="1"/>
      <c r="V51" s="1"/>
      <c r="W51" s="1"/>
      <c r="X51" s="1"/>
    </row>
    <row r="52" spans="1:24" ht="90" thickBot="1">
      <c r="A52" s="1"/>
      <c r="B52" s="1"/>
      <c r="C52" s="1"/>
      <c r="D52" s="4">
        <v>6</v>
      </c>
      <c r="E52" s="461" t="s">
        <v>21</v>
      </c>
      <c r="F52" s="464"/>
      <c r="G52" s="463" t="s">
        <v>88</v>
      </c>
      <c r="H52" s="483"/>
      <c r="I52" s="461" t="s">
        <v>89</v>
      </c>
      <c r="J52" s="464"/>
      <c r="K52" s="463" t="s">
        <v>90</v>
      </c>
      <c r="L52" s="483"/>
      <c r="M52" s="461"/>
      <c r="N52" s="464"/>
      <c r="O52" s="465">
        <v>0</v>
      </c>
      <c r="P52" s="466"/>
      <c r="Q52" s="465">
        <v>0</v>
      </c>
      <c r="R52" s="482"/>
      <c r="S52" s="5"/>
      <c r="T52" s="6" t="s">
        <v>7</v>
      </c>
      <c r="U52" s="7" t="s">
        <v>8</v>
      </c>
      <c r="V52" s="3" t="s">
        <v>9</v>
      </c>
      <c r="W52" s="1"/>
      <c r="X52" s="1"/>
    </row>
    <row r="53" spans="1:24" ht="12.75">
      <c r="A53" s="1"/>
      <c r="B53" s="1"/>
      <c r="C53" s="11"/>
      <c r="D53" s="12" t="s">
        <v>21</v>
      </c>
      <c r="E53" s="13"/>
      <c r="F53" s="14"/>
      <c r="G53" s="15">
        <v>4</v>
      </c>
      <c r="H53" s="16">
        <v>2</v>
      </c>
      <c r="I53" s="15">
        <v>4</v>
      </c>
      <c r="J53" s="16">
        <v>1</v>
      </c>
      <c r="K53" s="15">
        <v>4</v>
      </c>
      <c r="L53" s="16">
        <v>2</v>
      </c>
      <c r="M53" s="15" t="b">
        <v>0</v>
      </c>
      <c r="N53" s="16" t="b">
        <v>0</v>
      </c>
      <c r="O53" s="17" t="b">
        <v>0</v>
      </c>
      <c r="P53" s="18" t="b">
        <v>0</v>
      </c>
      <c r="Q53" s="15" t="b">
        <v>0</v>
      </c>
      <c r="R53" s="19" t="b">
        <v>0</v>
      </c>
      <c r="S53" s="20" t="s">
        <v>21</v>
      </c>
      <c r="T53" s="21">
        <v>3</v>
      </c>
      <c r="U53" s="22">
        <v>2.4</v>
      </c>
      <c r="V53" s="23">
        <v>1</v>
      </c>
      <c r="W53" s="1"/>
      <c r="X53" s="1"/>
    </row>
    <row r="54" spans="1:24" ht="12.75">
      <c r="A54" s="1"/>
      <c r="B54" s="1"/>
      <c r="C54" s="11"/>
      <c r="D54" s="27" t="s">
        <v>88</v>
      </c>
      <c r="E54" s="28">
        <v>2</v>
      </c>
      <c r="F54" s="29">
        <v>4</v>
      </c>
      <c r="G54" s="30"/>
      <c r="H54" s="30"/>
      <c r="I54" s="31">
        <v>4</v>
      </c>
      <c r="J54" s="32">
        <v>0</v>
      </c>
      <c r="K54" s="31">
        <v>3</v>
      </c>
      <c r="L54" s="32">
        <v>4</v>
      </c>
      <c r="M54" s="31" t="b">
        <v>0</v>
      </c>
      <c r="N54" s="32" t="b">
        <v>0</v>
      </c>
      <c r="O54" s="31" t="b">
        <v>0</v>
      </c>
      <c r="P54" s="32" t="b">
        <v>0</v>
      </c>
      <c r="Q54" s="31" t="b">
        <v>0</v>
      </c>
      <c r="R54" s="33" t="b">
        <v>0</v>
      </c>
      <c r="S54" s="34" t="s">
        <v>88</v>
      </c>
      <c r="T54" s="35">
        <v>1</v>
      </c>
      <c r="U54" s="36">
        <v>1.125</v>
      </c>
      <c r="V54" s="37">
        <v>3</v>
      </c>
      <c r="W54" s="1"/>
      <c r="X54" s="1"/>
    </row>
    <row r="55" spans="1:24" ht="12.75">
      <c r="A55" s="1"/>
      <c r="B55" s="1"/>
      <c r="C55" s="11"/>
      <c r="D55" s="39" t="s">
        <v>89</v>
      </c>
      <c r="E55" s="40">
        <v>1</v>
      </c>
      <c r="F55" s="41">
        <v>4</v>
      </c>
      <c r="G55" s="42">
        <v>0</v>
      </c>
      <c r="H55" s="41">
        <v>4</v>
      </c>
      <c r="I55" s="30"/>
      <c r="J55" s="30"/>
      <c r="K55" s="15">
        <v>2</v>
      </c>
      <c r="L55" s="18">
        <v>4</v>
      </c>
      <c r="M55" s="43" t="b">
        <v>0</v>
      </c>
      <c r="N55" s="18" t="b">
        <v>0</v>
      </c>
      <c r="O55" s="44" t="b">
        <v>0</v>
      </c>
      <c r="P55" s="45" t="b">
        <v>0</v>
      </c>
      <c r="Q55" s="15" t="b">
        <v>0</v>
      </c>
      <c r="R55" s="46" t="b">
        <v>0</v>
      </c>
      <c r="S55" s="47" t="s">
        <v>89</v>
      </c>
      <c r="T55" s="35">
        <v>0</v>
      </c>
      <c r="U55" s="36">
        <v>0.25</v>
      </c>
      <c r="V55" s="37">
        <v>4</v>
      </c>
      <c r="W55" s="1"/>
      <c r="X55" s="1"/>
    </row>
    <row r="56" spans="1:24" ht="12.75">
      <c r="A56" s="1"/>
      <c r="B56" s="1"/>
      <c r="C56" s="11"/>
      <c r="D56" s="27" t="s">
        <v>90</v>
      </c>
      <c r="E56" s="49">
        <v>2</v>
      </c>
      <c r="F56" s="29">
        <v>4</v>
      </c>
      <c r="G56" s="50">
        <v>4</v>
      </c>
      <c r="H56" s="29">
        <v>3</v>
      </c>
      <c r="I56" s="51">
        <v>4</v>
      </c>
      <c r="J56" s="29">
        <v>2</v>
      </c>
      <c r="K56" s="30"/>
      <c r="L56" s="30"/>
      <c r="M56" s="52" t="b">
        <v>0</v>
      </c>
      <c r="N56" s="32" t="b">
        <v>0</v>
      </c>
      <c r="O56" s="53" t="b">
        <v>0</v>
      </c>
      <c r="P56" s="54" t="b">
        <v>0</v>
      </c>
      <c r="Q56" s="31" t="b">
        <v>0</v>
      </c>
      <c r="R56" s="33" t="b">
        <v>0</v>
      </c>
      <c r="S56" s="34" t="s">
        <v>90</v>
      </c>
      <c r="T56" s="35">
        <v>2</v>
      </c>
      <c r="U56" s="36">
        <v>1.1111111111111112</v>
      </c>
      <c r="V56" s="37">
        <v>2</v>
      </c>
      <c r="W56" s="1"/>
      <c r="X56" s="1"/>
    </row>
    <row r="57" spans="1:24" ht="12.75">
      <c r="A57" s="1"/>
      <c r="B57" s="1"/>
      <c r="C57" s="11"/>
      <c r="D57" s="39"/>
      <c r="E57" s="40"/>
      <c r="F57" s="55"/>
      <c r="G57" s="56"/>
      <c r="H57" s="41"/>
      <c r="I57" s="42"/>
      <c r="J57" s="55"/>
      <c r="K57" s="56"/>
      <c r="L57" s="41"/>
      <c r="M57" s="30"/>
      <c r="N57" s="57"/>
      <c r="O57" s="15" t="b">
        <v>0</v>
      </c>
      <c r="P57" s="18" t="b">
        <v>0</v>
      </c>
      <c r="Q57" s="15" t="b">
        <v>0</v>
      </c>
      <c r="R57" s="46" t="b">
        <v>0</v>
      </c>
      <c r="S57" s="47">
        <v>0</v>
      </c>
      <c r="T57" s="35">
        <v>0</v>
      </c>
      <c r="U57" s="36" t="e">
        <v>#DIV/0!</v>
      </c>
      <c r="V57" s="37"/>
      <c r="W57" s="1"/>
      <c r="X57" s="1"/>
    </row>
    <row r="58" spans="1:24" ht="12.75" hidden="1">
      <c r="A58" s="1"/>
      <c r="B58" s="1"/>
      <c r="C58" s="11"/>
      <c r="D58" s="27"/>
      <c r="E58" s="28"/>
      <c r="F58" s="58"/>
      <c r="G58" s="59"/>
      <c r="H58" s="29"/>
      <c r="I58" s="50"/>
      <c r="J58" s="58"/>
      <c r="K58" s="59"/>
      <c r="L58" s="29"/>
      <c r="M58" s="50"/>
      <c r="N58" s="60"/>
      <c r="O58" s="61"/>
      <c r="P58" s="62"/>
      <c r="Q58" s="31" t="b">
        <v>0</v>
      </c>
      <c r="R58" s="33" t="b">
        <v>0</v>
      </c>
      <c r="S58" s="34">
        <v>0</v>
      </c>
      <c r="T58" s="35">
        <v>0</v>
      </c>
      <c r="U58" s="36" t="e">
        <v>#DIV/0!</v>
      </c>
      <c r="V58" s="37"/>
      <c r="W58" s="1"/>
      <c r="X58" s="1"/>
    </row>
    <row r="59" spans="1:24" ht="13.5" hidden="1" thickBot="1">
      <c r="A59" s="1"/>
      <c r="B59" s="1"/>
      <c r="C59" s="11"/>
      <c r="D59" s="63"/>
      <c r="E59" s="64"/>
      <c r="F59" s="65"/>
      <c r="G59" s="66"/>
      <c r="H59" s="65"/>
      <c r="I59" s="66"/>
      <c r="J59" s="65"/>
      <c r="K59" s="66"/>
      <c r="L59" s="65"/>
      <c r="M59" s="67"/>
      <c r="N59" s="65"/>
      <c r="O59" s="68"/>
      <c r="P59" s="69"/>
      <c r="Q59" s="70"/>
      <c r="R59" s="71"/>
      <c r="S59" s="72">
        <v>0</v>
      </c>
      <c r="T59" s="73">
        <v>0</v>
      </c>
      <c r="U59" s="74" t="e">
        <v>#DIV/0!</v>
      </c>
      <c r="V59" s="75"/>
      <c r="W59" s="1"/>
      <c r="X59" s="1"/>
    </row>
    <row r="60" spans="1:24" ht="12.75">
      <c r="A60" s="1"/>
      <c r="B60" s="1"/>
      <c r="C60" s="1"/>
      <c r="D60" s="1"/>
      <c r="E60" s="1"/>
      <c r="F60" s="1"/>
      <c r="G60" s="1"/>
      <c r="H60" s="1"/>
      <c r="I60" s="1"/>
      <c r="J60" s="1"/>
      <c r="K60" s="1"/>
      <c r="L60" s="1"/>
      <c r="M60" s="1"/>
      <c r="N60" s="1"/>
      <c r="O60" s="1"/>
      <c r="P60" s="1"/>
      <c r="Q60" s="1"/>
      <c r="R60" s="1"/>
      <c r="S60" s="1"/>
      <c r="T60" s="1"/>
      <c r="U60" s="1"/>
      <c r="V60" s="1"/>
      <c r="W60" s="1"/>
      <c r="X60" s="1"/>
    </row>
    <row r="61" spans="1:24" ht="12.75">
      <c r="A61" s="1"/>
      <c r="B61" s="1"/>
      <c r="C61" s="1"/>
      <c r="D61" s="1"/>
      <c r="E61" s="1"/>
      <c r="F61" s="1"/>
      <c r="G61" s="1"/>
      <c r="H61" s="1"/>
      <c r="I61" s="1"/>
      <c r="J61" s="1"/>
      <c r="K61" s="1"/>
      <c r="L61" s="1"/>
      <c r="M61" s="1"/>
      <c r="N61" s="1"/>
      <c r="O61" s="1"/>
      <c r="P61" s="1"/>
      <c r="Q61" s="1"/>
      <c r="R61" s="1"/>
      <c r="S61" s="1"/>
      <c r="T61" s="1"/>
      <c r="U61" s="1"/>
      <c r="V61" s="1"/>
      <c r="W61" s="1"/>
      <c r="X61" s="1"/>
    </row>
    <row r="62" spans="1:24" ht="12.75">
      <c r="A62" s="1"/>
      <c r="B62" s="1"/>
      <c r="C62" s="1"/>
      <c r="D62" s="1"/>
      <c r="E62" s="1"/>
      <c r="F62" s="1"/>
      <c r="G62" s="1"/>
      <c r="H62" s="1"/>
      <c r="I62" s="1"/>
      <c r="J62" s="1"/>
      <c r="K62" s="1"/>
      <c r="L62" s="1"/>
      <c r="M62" s="1"/>
      <c r="N62" s="1"/>
      <c r="O62" s="1"/>
      <c r="P62" s="1"/>
      <c r="Q62" s="1"/>
      <c r="R62" s="1"/>
      <c r="S62" s="1"/>
      <c r="T62" s="1"/>
      <c r="U62" s="1"/>
      <c r="V62" s="1"/>
      <c r="W62" s="1"/>
      <c r="X62" s="1"/>
    </row>
  </sheetData>
  <mergeCells count="42">
    <mergeCell ref="M2:N2"/>
    <mergeCell ref="O2:P2"/>
    <mergeCell ref="Q2:R2"/>
    <mergeCell ref="E2:F2"/>
    <mergeCell ref="G2:H2"/>
    <mergeCell ref="I2:J2"/>
    <mergeCell ref="K2:L2"/>
    <mergeCell ref="M12:N12"/>
    <mergeCell ref="O12:P12"/>
    <mergeCell ref="Q12:R12"/>
    <mergeCell ref="E12:F12"/>
    <mergeCell ref="G12:H12"/>
    <mergeCell ref="I12:J12"/>
    <mergeCell ref="K12:L12"/>
    <mergeCell ref="M22:N22"/>
    <mergeCell ref="O22:P22"/>
    <mergeCell ref="Q22:R22"/>
    <mergeCell ref="E22:F22"/>
    <mergeCell ref="G22:H22"/>
    <mergeCell ref="I22:J22"/>
    <mergeCell ref="K22:L22"/>
    <mergeCell ref="M32:N32"/>
    <mergeCell ref="O32:P32"/>
    <mergeCell ref="Q32:R32"/>
    <mergeCell ref="E32:F32"/>
    <mergeCell ref="G32:H32"/>
    <mergeCell ref="I32:J32"/>
    <mergeCell ref="K32:L32"/>
    <mergeCell ref="M42:N42"/>
    <mergeCell ref="O42:P42"/>
    <mergeCell ref="Q42:R42"/>
    <mergeCell ref="E42:F42"/>
    <mergeCell ref="G42:H42"/>
    <mergeCell ref="I42:J42"/>
    <mergeCell ref="K42:L42"/>
    <mergeCell ref="M52:N52"/>
    <mergeCell ref="O52:P52"/>
    <mergeCell ref="Q52:R52"/>
    <mergeCell ref="E52:F52"/>
    <mergeCell ref="G52:H52"/>
    <mergeCell ref="I52:J52"/>
    <mergeCell ref="K52:L52"/>
  </mergeCells>
  <conditionalFormatting sqref="U3:U9 U13:U19 U23:U29 U33:U39 U43:U49 U53:U59">
    <cfRule type="cellIs" priority="1" dxfId="0" operator="greaterThan" stopIfTrue="1">
      <formula>0</formula>
    </cfRule>
  </conditionalFormatting>
  <conditionalFormatting sqref="O27:R27 K5:R5 O7:R7 G23:R23 G3:R3 K45:R45 O47:R47 G43:R43 K35:R35 K55:R55 O57:R57 K15:R15 O17:R17 G13:R13 O37:R37 G33:R33 G53:R53 K25:R25">
    <cfRule type="cellIs" priority="2" dxfId="1" operator="equal" stopIfTrue="1">
      <formula>FALSE</formula>
    </cfRule>
  </conditionalFormatting>
  <conditionalFormatting sqref="Q8:R8 M6:R6 I4:R4 Q18:R18 M16:R16 I14:R14 Q28:R28 M26:R26 I24:R24 Q38:R38 M36:R36 I34:R34 Q48:R48 M46:R46 I44:R44 Q58:R58 M56:R56 I54:R54">
    <cfRule type="cellIs" priority="3" dxfId="2" operator="equal" stopIfTrue="1">
      <formula>FALSE</formula>
    </cfRule>
  </conditionalFormatting>
  <dataValidations count="1">
    <dataValidation allowBlank="1" showInputMessage="1" showErrorMessage="1" errorTitle="Hodnota výsledku" error="Povolená hodnota výsledku je  0 až 100&#10;Ostatní vstupy jsou pokládány za vadné&#10;Pole je možné promazat klávesou Delete" sqref="H53:H59 H43:H49 D42:E49 J33:S39 F33:F39 L53:L59 H33:H39 L43:L49 R53:S59 T52:T59 U53:U59 J23:J29 V52:V59 K32 D52:E59 F23:F29 I52:I59 M52:Q59 D32:E39 F53:F59 R43:S49 I42:I49 T2:T9 U3:U9 K2:K9 V2:V9 L3:L9 J3:J9 D2:E9 F3:F9 H3:H9 M2:Q9 I2:I8 G2:G9 R3:S9 T12:T19 U13:U19 M42:Q49 V12:V19 G42:G49 K42:K49 I12:I19 M12:Q12 T22:T29 U23:U29 V22:V29 J13:J19 G12:G19 I22:I29 M22:Q22 L13:S19 T32:T39 U33:U39 K12:K19 V32:V39 H23:H29 G22:G29 I32:I39 M32:Q32 L23:S29 D22:E29 T42:T49 U43:U49 K22:K29 V42:V49 F13:F19 G32:G39 H13:H19 D12:E19 G52:G59 K52:K59 J43:J49 F43:F49 J53:J59"/>
  </dataValidation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O249"/>
  <sheetViews>
    <sheetView showGridLines="0" workbookViewId="0" topLeftCell="D1">
      <selection activeCell="AO25" sqref="AO25"/>
    </sheetView>
  </sheetViews>
  <sheetFormatPr defaultColWidth="9.00390625" defaultRowHeight="12.75"/>
  <cols>
    <col min="1" max="1" width="0.875" style="82" customWidth="1"/>
    <col min="2" max="2" width="0.5" style="82" customWidth="1"/>
    <col min="3" max="3" width="14.625" style="82" customWidth="1"/>
    <col min="4" max="4" width="3.625" style="82" customWidth="1"/>
    <col min="5" max="5" width="3.625" style="82" hidden="1" customWidth="1"/>
    <col min="6" max="6" width="1.4921875" style="82" customWidth="1"/>
    <col min="7" max="7" width="14.625" style="82" customWidth="1"/>
    <col min="8" max="8" width="3.50390625" style="82" customWidth="1"/>
    <col min="9" max="9" width="3.625" style="82" hidden="1" customWidth="1"/>
    <col min="10" max="11" width="0.875" style="82" customWidth="1"/>
    <col min="12" max="12" width="14.625" style="82" customWidth="1"/>
    <col min="13" max="13" width="3.375" style="82" customWidth="1"/>
    <col min="14" max="14" width="3.625" style="82" hidden="1" customWidth="1"/>
    <col min="15" max="15" width="0.6171875" style="82" customWidth="1"/>
    <col min="16" max="16" width="0.5" style="82" customWidth="1"/>
    <col min="17" max="17" width="14.625" style="82" customWidth="1"/>
    <col min="18" max="18" width="3.625" style="82" customWidth="1"/>
    <col min="19" max="19" width="3.625" style="82" hidden="1" customWidth="1"/>
    <col min="20" max="21" width="0.875" style="82" customWidth="1"/>
    <col min="22" max="22" width="14.625" style="82" customWidth="1"/>
    <col min="23" max="23" width="3.50390625" style="82" customWidth="1"/>
    <col min="24" max="24" width="3.625" style="82" hidden="1" customWidth="1"/>
    <col min="25" max="26" width="0.875" style="82" customWidth="1"/>
    <col min="27" max="27" width="14.625" style="82" customWidth="1"/>
    <col min="28" max="28" width="3.625" style="82" customWidth="1"/>
    <col min="29" max="29" width="3.625" style="82" hidden="1" customWidth="1"/>
    <col min="30" max="31" width="0.875" style="82" customWidth="1"/>
    <col min="32" max="32" width="14.625" style="82" customWidth="1"/>
    <col min="33" max="33" width="3.625" style="82" customWidth="1"/>
    <col min="34" max="34" width="3.625" style="82" hidden="1" customWidth="1"/>
    <col min="35" max="35" width="1.625" style="82" customWidth="1"/>
    <col min="36" max="36" width="3.625" style="82" customWidth="1"/>
    <col min="37" max="37" width="5.50390625" style="82" customWidth="1"/>
    <col min="38" max="38" width="2.375" style="82" customWidth="1"/>
    <col min="39" max="39" width="3.625" style="91" customWidth="1"/>
    <col min="40" max="40" width="17.50390625" style="82" customWidth="1"/>
    <col min="41" max="16384" width="9.125" style="82" customWidth="1"/>
  </cols>
  <sheetData>
    <row r="1" spans="1:41" ht="12.75" customHeight="1">
      <c r="A1" s="80"/>
      <c r="B1" s="80"/>
      <c r="C1" s="80"/>
      <c r="D1" s="80"/>
      <c r="E1" s="80"/>
      <c r="F1" s="80"/>
      <c r="G1" s="80"/>
      <c r="H1" s="80"/>
      <c r="I1" s="80"/>
      <c r="J1" s="80"/>
      <c r="K1" s="80"/>
      <c r="L1" s="490" t="s">
        <v>26</v>
      </c>
      <c r="M1" s="491"/>
      <c r="N1" s="491"/>
      <c r="O1" s="491"/>
      <c r="P1" s="491"/>
      <c r="Q1" s="491"/>
      <c r="R1" s="491"/>
      <c r="S1" s="491"/>
      <c r="T1" s="491"/>
      <c r="U1" s="491"/>
      <c r="V1" s="491"/>
      <c r="W1" s="491"/>
      <c r="X1" s="491"/>
      <c r="Y1" s="491"/>
      <c r="Z1" s="492"/>
      <c r="AA1" s="484">
        <v>41433</v>
      </c>
      <c r="AB1" s="485"/>
      <c r="AC1" s="485"/>
      <c r="AD1" s="485"/>
      <c r="AE1" s="485"/>
      <c r="AF1" s="486"/>
      <c r="AG1" s="80"/>
      <c r="AH1" s="80"/>
      <c r="AI1" s="80"/>
      <c r="AJ1" s="80"/>
      <c r="AK1" s="80"/>
      <c r="AL1" s="80"/>
      <c r="AM1" s="81"/>
      <c r="AN1" s="80"/>
      <c r="AO1" s="80"/>
    </row>
    <row r="2" spans="1:41" ht="13.5" thickBot="1">
      <c r="A2" s="80"/>
      <c r="B2" s="80"/>
      <c r="C2" s="80"/>
      <c r="D2" s="80"/>
      <c r="E2" s="80"/>
      <c r="F2" s="80"/>
      <c r="G2" s="80"/>
      <c r="H2" s="80"/>
      <c r="I2" s="80"/>
      <c r="J2" s="80"/>
      <c r="K2" s="80"/>
      <c r="L2" s="493"/>
      <c r="M2" s="494"/>
      <c r="N2" s="494"/>
      <c r="O2" s="494"/>
      <c r="P2" s="494"/>
      <c r="Q2" s="494"/>
      <c r="R2" s="494"/>
      <c r="S2" s="494"/>
      <c r="T2" s="494"/>
      <c r="U2" s="494"/>
      <c r="V2" s="494"/>
      <c r="W2" s="494"/>
      <c r="X2" s="494"/>
      <c r="Y2" s="494"/>
      <c r="Z2" s="495"/>
      <c r="AA2" s="487"/>
      <c r="AB2" s="488"/>
      <c r="AC2" s="488"/>
      <c r="AD2" s="488"/>
      <c r="AE2" s="488"/>
      <c r="AF2" s="489"/>
      <c r="AG2" s="80"/>
      <c r="AH2" s="80"/>
      <c r="AI2" s="80"/>
      <c r="AJ2" s="80"/>
      <c r="AK2" s="80"/>
      <c r="AL2" s="80"/>
      <c r="AM2" s="81"/>
      <c r="AN2" s="80"/>
      <c r="AO2" s="80"/>
    </row>
    <row r="3" spans="1:41" ht="13.5" thickBo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c r="AN3" s="80"/>
      <c r="AO3" s="80"/>
    </row>
    <row r="4" spans="1:41" ht="13.5" thickBot="1">
      <c r="A4" s="80"/>
      <c r="B4" s="86"/>
      <c r="C4" s="88" t="s">
        <v>49</v>
      </c>
      <c r="D4" s="87"/>
      <c r="E4" s="87"/>
      <c r="F4" s="88"/>
      <c r="G4" s="88" t="s">
        <v>50</v>
      </c>
      <c r="H4" s="87"/>
      <c r="I4" s="87"/>
      <c r="J4" s="88"/>
      <c r="K4" s="88"/>
      <c r="L4" s="88" t="s">
        <v>47</v>
      </c>
      <c r="M4" s="87"/>
      <c r="N4" s="87"/>
      <c r="O4" s="87"/>
      <c r="P4" s="88"/>
      <c r="Q4" s="88" t="s">
        <v>48</v>
      </c>
      <c r="R4" s="87"/>
      <c r="S4" s="87"/>
      <c r="T4" s="88"/>
      <c r="U4" s="155"/>
      <c r="V4" s="88" t="s">
        <v>27</v>
      </c>
      <c r="W4" s="87"/>
      <c r="X4" s="87"/>
      <c r="Y4" s="88"/>
      <c r="Z4" s="88"/>
      <c r="AA4" s="88" t="s">
        <v>28</v>
      </c>
      <c r="AB4" s="87"/>
      <c r="AC4" s="87"/>
      <c r="AD4" s="88"/>
      <c r="AE4" s="88"/>
      <c r="AF4" s="88" t="s">
        <v>29</v>
      </c>
      <c r="AG4" s="156"/>
      <c r="AH4" s="90"/>
      <c r="AI4" s="83"/>
      <c r="AJ4" s="481"/>
      <c r="AK4" s="481"/>
      <c r="AL4" s="80"/>
      <c r="AM4" s="471" t="s">
        <v>30</v>
      </c>
      <c r="AN4" s="472"/>
      <c r="AO4" s="451"/>
    </row>
    <row r="5" spans="1:41" ht="13.5" thickBot="1">
      <c r="A5" s="92"/>
      <c r="B5" s="157"/>
      <c r="C5" s="95" t="s">
        <v>51</v>
      </c>
      <c r="D5" s="95"/>
      <c r="E5" s="95"/>
      <c r="F5" s="158"/>
      <c r="G5" s="95" t="s">
        <v>110</v>
      </c>
      <c r="H5" s="95"/>
      <c r="I5" s="95"/>
      <c r="J5" s="158"/>
      <c r="K5" s="158"/>
      <c r="L5" s="95" t="s">
        <v>111</v>
      </c>
      <c r="M5" s="95"/>
      <c r="N5" s="95"/>
      <c r="O5" s="95"/>
      <c r="P5" s="158"/>
      <c r="Q5" s="95" t="s">
        <v>112</v>
      </c>
      <c r="R5" s="95"/>
      <c r="S5" s="93"/>
      <c r="T5" s="92"/>
      <c r="U5" s="159"/>
      <c r="V5" s="160" t="s">
        <v>113</v>
      </c>
      <c r="W5" s="96"/>
      <c r="X5" s="96"/>
      <c r="Y5" s="92"/>
      <c r="Z5" s="92"/>
      <c r="AA5" s="92"/>
      <c r="AB5" s="96"/>
      <c r="AC5" s="96"/>
      <c r="AD5" s="92"/>
      <c r="AE5" s="92"/>
      <c r="AF5" s="92"/>
      <c r="AG5" s="96"/>
      <c r="AH5" s="96"/>
      <c r="AI5" s="80"/>
      <c r="AJ5" s="161"/>
      <c r="AK5" s="161"/>
      <c r="AL5" s="102"/>
      <c r="AM5" s="222"/>
      <c r="AN5" s="223" t="s">
        <v>32</v>
      </c>
      <c r="AO5" s="223" t="s">
        <v>33</v>
      </c>
    </row>
    <row r="6" spans="1:41" ht="13.5" thickBot="1">
      <c r="A6" s="92"/>
      <c r="B6" s="92"/>
      <c r="C6" s="92"/>
      <c r="D6" s="96"/>
      <c r="E6" s="96"/>
      <c r="F6" s="92"/>
      <c r="G6" s="92"/>
      <c r="H6" s="96"/>
      <c r="I6" s="96"/>
      <c r="J6" s="92"/>
      <c r="K6" s="92"/>
      <c r="L6" s="98">
        <v>33</v>
      </c>
      <c r="M6" s="96"/>
      <c r="N6" s="96"/>
      <c r="O6" s="96"/>
      <c r="P6" s="92"/>
      <c r="Q6" s="98">
        <v>25</v>
      </c>
      <c r="R6" s="96"/>
      <c r="S6" s="96"/>
      <c r="T6" s="92"/>
      <c r="U6" s="162">
        <v>1</v>
      </c>
      <c r="V6" s="224" t="s">
        <v>70</v>
      </c>
      <c r="W6" s="216">
        <v>0</v>
      </c>
      <c r="X6" s="101" t="s">
        <v>31</v>
      </c>
      <c r="Y6" s="92"/>
      <c r="Z6" s="92"/>
      <c r="AA6" s="98">
        <v>17</v>
      </c>
      <c r="AB6" s="96"/>
      <c r="AC6" s="96"/>
      <c r="AD6" s="92"/>
      <c r="AE6" s="92"/>
      <c r="AF6" s="92"/>
      <c r="AG6" s="96"/>
      <c r="AH6" s="96"/>
      <c r="AI6" s="80"/>
      <c r="AJ6" s="84"/>
      <c r="AK6" s="225"/>
      <c r="AL6" s="80"/>
      <c r="AM6" s="226" t="s">
        <v>36</v>
      </c>
      <c r="AN6" s="227" t="s">
        <v>70</v>
      </c>
      <c r="AO6" s="111">
        <v>100</v>
      </c>
    </row>
    <row r="7" spans="1:41" ht="13.5" thickBot="1">
      <c r="A7" s="92"/>
      <c r="B7" s="92"/>
      <c r="C7" s="92"/>
      <c r="D7" s="92"/>
      <c r="E7" s="92"/>
      <c r="F7" s="92"/>
      <c r="G7" s="92"/>
      <c r="H7" s="92"/>
      <c r="I7" s="92"/>
      <c r="J7" s="92"/>
      <c r="K7" s="92"/>
      <c r="L7" s="116" t="s">
        <v>89</v>
      </c>
      <c r="M7" s="169">
        <v>5</v>
      </c>
      <c r="N7" s="101" t="s">
        <v>31</v>
      </c>
      <c r="O7" s="165"/>
      <c r="P7" s="166"/>
      <c r="Q7" s="116" t="s">
        <v>34</v>
      </c>
      <c r="R7" s="169">
        <v>-1</v>
      </c>
      <c r="S7" s="101" t="s">
        <v>31</v>
      </c>
      <c r="T7" s="124"/>
      <c r="U7" s="167">
        <v>32</v>
      </c>
      <c r="V7" s="228" t="s">
        <v>34</v>
      </c>
      <c r="W7" s="217">
        <v>-1</v>
      </c>
      <c r="X7" s="171" t="s">
        <v>114</v>
      </c>
      <c r="Y7" s="108"/>
      <c r="Z7" s="115"/>
      <c r="AA7" s="116" t="s">
        <v>70</v>
      </c>
      <c r="AB7" s="169">
        <v>5</v>
      </c>
      <c r="AC7" s="101" t="s">
        <v>31</v>
      </c>
      <c r="AD7" s="92"/>
      <c r="AE7" s="92"/>
      <c r="AF7" s="92"/>
      <c r="AG7" s="96"/>
      <c r="AH7" s="96"/>
      <c r="AI7" s="80"/>
      <c r="AJ7" s="84"/>
      <c r="AK7" s="225"/>
      <c r="AL7" s="80"/>
      <c r="AM7" s="229" t="s">
        <v>37</v>
      </c>
      <c r="AN7" s="230" t="s">
        <v>6</v>
      </c>
      <c r="AO7" s="119">
        <v>85</v>
      </c>
    </row>
    <row r="8" spans="1:41" ht="13.5" thickBot="1">
      <c r="A8" s="92"/>
      <c r="B8" s="92"/>
      <c r="C8" s="98">
        <v>49</v>
      </c>
      <c r="D8" s="96"/>
      <c r="E8" s="96"/>
      <c r="F8" s="92"/>
      <c r="G8" s="98">
        <v>45</v>
      </c>
      <c r="H8" s="97"/>
      <c r="I8" s="97"/>
      <c r="J8" s="107"/>
      <c r="K8" s="170"/>
      <c r="L8" s="121" t="s">
        <v>87</v>
      </c>
      <c r="M8" s="175">
        <v>3</v>
      </c>
      <c r="N8" s="171"/>
      <c r="O8" s="172"/>
      <c r="P8" s="94"/>
      <c r="Q8" s="121" t="s">
        <v>89</v>
      </c>
      <c r="R8" s="175">
        <v>0</v>
      </c>
      <c r="S8" s="171" t="s">
        <v>114</v>
      </c>
      <c r="T8" s="92"/>
      <c r="U8" s="173">
        <v>17</v>
      </c>
      <c r="V8" s="231" t="s">
        <v>89</v>
      </c>
      <c r="W8" s="218">
        <v>0</v>
      </c>
      <c r="X8" s="101" t="s">
        <v>31</v>
      </c>
      <c r="Y8" s="124"/>
      <c r="Z8" s="92"/>
      <c r="AA8" s="121" t="s">
        <v>81</v>
      </c>
      <c r="AB8" s="175">
        <v>0</v>
      </c>
      <c r="AC8" s="180"/>
      <c r="AD8" s="108"/>
      <c r="AE8" s="92"/>
      <c r="AF8" s="98">
        <v>41</v>
      </c>
      <c r="AG8" s="96"/>
      <c r="AH8" s="96"/>
      <c r="AI8" s="80"/>
      <c r="AJ8" s="84"/>
      <c r="AK8" s="225"/>
      <c r="AL8" s="80"/>
      <c r="AM8" s="229" t="s">
        <v>38</v>
      </c>
      <c r="AN8" s="230" t="s">
        <v>86</v>
      </c>
      <c r="AO8" s="119">
        <v>72</v>
      </c>
    </row>
    <row r="9" spans="1:41" ht="13.5" thickBot="1">
      <c r="A9" s="92"/>
      <c r="B9" s="107"/>
      <c r="C9" s="116" t="s">
        <v>80</v>
      </c>
      <c r="D9" s="197">
        <v>5</v>
      </c>
      <c r="E9" s="101" t="s">
        <v>31</v>
      </c>
      <c r="F9" s="176"/>
      <c r="G9" s="116" t="s">
        <v>89</v>
      </c>
      <c r="H9" s="197">
        <v>0</v>
      </c>
      <c r="I9" s="101" t="s">
        <v>31</v>
      </c>
      <c r="J9" s="177"/>
      <c r="K9" s="178"/>
      <c r="L9" s="114" t="s">
        <v>115</v>
      </c>
      <c r="M9" s="92"/>
      <c r="N9" s="97"/>
      <c r="O9" s="97"/>
      <c r="P9" s="107"/>
      <c r="Q9" s="114"/>
      <c r="R9" s="92"/>
      <c r="S9" s="97"/>
      <c r="T9" s="92"/>
      <c r="U9" s="162">
        <v>16</v>
      </c>
      <c r="V9" s="232" t="s">
        <v>81</v>
      </c>
      <c r="W9" s="219">
        <v>5</v>
      </c>
      <c r="X9" s="171"/>
      <c r="Y9" s="94"/>
      <c r="Z9" s="94"/>
      <c r="AA9" s="114" t="s">
        <v>116</v>
      </c>
      <c r="AB9" s="92"/>
      <c r="AC9" s="97"/>
      <c r="AD9" s="92"/>
      <c r="AE9" s="115"/>
      <c r="AF9" s="116" t="s">
        <v>70</v>
      </c>
      <c r="AG9" s="197">
        <v>5</v>
      </c>
      <c r="AH9" s="101" t="s">
        <v>31</v>
      </c>
      <c r="AI9" s="80"/>
      <c r="AJ9" s="84"/>
      <c r="AK9" s="225"/>
      <c r="AL9" s="80"/>
      <c r="AM9" s="229" t="s">
        <v>39</v>
      </c>
      <c r="AN9" s="230" t="s">
        <v>76</v>
      </c>
      <c r="AO9" s="119">
        <v>72</v>
      </c>
    </row>
    <row r="10" spans="1:41" ht="13.5" thickBot="1">
      <c r="A10" s="92"/>
      <c r="B10" s="233"/>
      <c r="C10" s="121" t="s">
        <v>2</v>
      </c>
      <c r="D10" s="220">
        <v>4</v>
      </c>
      <c r="E10" s="180"/>
      <c r="F10" s="107"/>
      <c r="G10" s="121" t="s">
        <v>80</v>
      </c>
      <c r="H10" s="220">
        <v>5</v>
      </c>
      <c r="I10" s="180"/>
      <c r="J10" s="107"/>
      <c r="K10" s="178"/>
      <c r="L10" s="98">
        <v>34</v>
      </c>
      <c r="M10" s="96"/>
      <c r="N10" s="97"/>
      <c r="O10" s="97"/>
      <c r="P10" s="107"/>
      <c r="Q10" s="98">
        <v>26</v>
      </c>
      <c r="R10" s="96"/>
      <c r="S10" s="97"/>
      <c r="T10" s="92"/>
      <c r="U10" s="162">
        <v>9</v>
      </c>
      <c r="V10" s="224" t="s">
        <v>71</v>
      </c>
      <c r="W10" s="216">
        <v>5</v>
      </c>
      <c r="X10" s="101" t="s">
        <v>31</v>
      </c>
      <c r="Y10" s="92"/>
      <c r="Z10" s="92"/>
      <c r="AA10" s="98">
        <v>18</v>
      </c>
      <c r="AB10" s="96"/>
      <c r="AC10" s="97"/>
      <c r="AD10" s="120"/>
      <c r="AE10" s="92"/>
      <c r="AF10" s="121" t="s">
        <v>78</v>
      </c>
      <c r="AG10" s="220">
        <v>1</v>
      </c>
      <c r="AH10" s="181"/>
      <c r="AI10" s="80"/>
      <c r="AJ10" s="84"/>
      <c r="AK10" s="225"/>
      <c r="AL10" s="80"/>
      <c r="AM10" s="229" t="s">
        <v>40</v>
      </c>
      <c r="AN10" s="230" t="s">
        <v>75</v>
      </c>
      <c r="AO10" s="119">
        <v>61</v>
      </c>
    </row>
    <row r="11" spans="1:41" ht="13.5" thickBot="1">
      <c r="A11" s="92"/>
      <c r="B11" s="178"/>
      <c r="C11" s="182" t="s">
        <v>117</v>
      </c>
      <c r="D11" s="96"/>
      <c r="E11" s="96"/>
      <c r="F11" s="92"/>
      <c r="G11" s="182"/>
      <c r="H11" s="96"/>
      <c r="I11" s="96"/>
      <c r="J11" s="107"/>
      <c r="K11" s="183"/>
      <c r="L11" s="116" t="s">
        <v>80</v>
      </c>
      <c r="M11" s="197">
        <v>5</v>
      </c>
      <c r="N11" s="101" t="s">
        <v>31</v>
      </c>
      <c r="O11" s="165"/>
      <c r="P11" s="176"/>
      <c r="Q11" s="116" t="s">
        <v>80</v>
      </c>
      <c r="R11" s="197">
        <v>0</v>
      </c>
      <c r="S11" s="101" t="s">
        <v>31</v>
      </c>
      <c r="T11" s="124"/>
      <c r="U11" s="167">
        <v>24</v>
      </c>
      <c r="V11" s="228" t="s">
        <v>80</v>
      </c>
      <c r="W11" s="217">
        <v>3</v>
      </c>
      <c r="X11" s="171"/>
      <c r="Y11" s="108"/>
      <c r="Z11" s="184"/>
      <c r="AA11" s="116" t="s">
        <v>71</v>
      </c>
      <c r="AB11" s="197">
        <v>1</v>
      </c>
      <c r="AC11" s="101" t="s">
        <v>31</v>
      </c>
      <c r="AD11" s="124"/>
      <c r="AE11" s="92"/>
      <c r="AF11" s="182" t="s">
        <v>118</v>
      </c>
      <c r="AG11" s="96"/>
      <c r="AH11" s="96"/>
      <c r="AI11" s="80"/>
      <c r="AJ11" s="84"/>
      <c r="AK11" s="225"/>
      <c r="AL11" s="80"/>
      <c r="AM11" s="229" t="s">
        <v>41</v>
      </c>
      <c r="AN11" s="230" t="s">
        <v>84</v>
      </c>
      <c r="AO11" s="119">
        <v>61</v>
      </c>
    </row>
    <row r="12" spans="1:41" ht="13.5" thickBot="1">
      <c r="A12" s="92"/>
      <c r="B12" s="234"/>
      <c r="C12" s="92"/>
      <c r="D12" s="92"/>
      <c r="E12" s="92"/>
      <c r="F12" s="92"/>
      <c r="G12" s="92"/>
      <c r="H12" s="92"/>
      <c r="I12" s="92"/>
      <c r="J12" s="92"/>
      <c r="K12" s="107"/>
      <c r="L12" s="121" t="s">
        <v>25</v>
      </c>
      <c r="M12" s="220">
        <v>3</v>
      </c>
      <c r="N12" s="171"/>
      <c r="O12" s="172"/>
      <c r="P12" s="107"/>
      <c r="Q12" s="121" t="s">
        <v>34</v>
      </c>
      <c r="R12" s="220">
        <v>-1</v>
      </c>
      <c r="S12" s="171" t="s">
        <v>114</v>
      </c>
      <c r="T12" s="92"/>
      <c r="U12" s="173">
        <v>25</v>
      </c>
      <c r="V12" s="231" t="s">
        <v>34</v>
      </c>
      <c r="W12" s="218">
        <v>-1</v>
      </c>
      <c r="X12" s="101" t="s">
        <v>31</v>
      </c>
      <c r="Y12" s="124"/>
      <c r="Z12" s="92"/>
      <c r="AA12" s="121" t="s">
        <v>78</v>
      </c>
      <c r="AB12" s="220">
        <v>5</v>
      </c>
      <c r="AC12" s="180"/>
      <c r="AD12" s="94"/>
      <c r="AE12" s="92"/>
      <c r="AF12" s="92"/>
      <c r="AG12" s="92"/>
      <c r="AH12" s="92"/>
      <c r="AI12" s="80"/>
      <c r="AJ12" s="84"/>
      <c r="AK12" s="225"/>
      <c r="AL12" s="80"/>
      <c r="AM12" s="229" t="s">
        <v>42</v>
      </c>
      <c r="AN12" s="230" t="s">
        <v>80</v>
      </c>
      <c r="AO12" s="119">
        <v>61</v>
      </c>
    </row>
    <row r="13" spans="1:41" ht="13.5" thickBot="1">
      <c r="A13" s="92"/>
      <c r="B13" s="234"/>
      <c r="C13" s="92"/>
      <c r="D13" s="92"/>
      <c r="E13" s="92"/>
      <c r="F13" s="92"/>
      <c r="G13" s="92"/>
      <c r="H13" s="92"/>
      <c r="I13" s="92"/>
      <c r="J13" s="92"/>
      <c r="K13" s="107"/>
      <c r="L13" s="125" t="s">
        <v>119</v>
      </c>
      <c r="M13" s="96"/>
      <c r="N13" s="97"/>
      <c r="O13" s="97"/>
      <c r="P13" s="107"/>
      <c r="Q13" s="125"/>
      <c r="R13" s="96"/>
      <c r="S13" s="97"/>
      <c r="T13" s="92"/>
      <c r="U13" s="162">
        <v>8</v>
      </c>
      <c r="V13" s="232" t="s">
        <v>78</v>
      </c>
      <c r="W13" s="219">
        <v>0</v>
      </c>
      <c r="X13" s="171" t="s">
        <v>114</v>
      </c>
      <c r="Y13" s="92"/>
      <c r="Z13" s="92"/>
      <c r="AA13" s="125" t="s">
        <v>120</v>
      </c>
      <c r="AB13" s="96"/>
      <c r="AC13" s="97"/>
      <c r="AD13" s="94"/>
      <c r="AE13" s="92"/>
      <c r="AF13" s="92"/>
      <c r="AG13" s="92"/>
      <c r="AH13" s="92"/>
      <c r="AI13" s="80"/>
      <c r="AJ13" s="84"/>
      <c r="AK13" s="225"/>
      <c r="AL13" s="80"/>
      <c r="AM13" s="235" t="s">
        <v>43</v>
      </c>
      <c r="AN13" s="236" t="s">
        <v>81</v>
      </c>
      <c r="AO13" s="127">
        <v>61</v>
      </c>
    </row>
    <row r="14" spans="1:41" ht="13.5" thickBot="1">
      <c r="A14" s="92"/>
      <c r="B14" s="234"/>
      <c r="C14" s="92"/>
      <c r="D14" s="96"/>
      <c r="E14" s="96"/>
      <c r="F14" s="92"/>
      <c r="G14" s="92"/>
      <c r="H14" s="96"/>
      <c r="I14" s="96"/>
      <c r="J14" s="92"/>
      <c r="K14" s="92"/>
      <c r="L14" s="98">
        <v>35</v>
      </c>
      <c r="M14" s="96"/>
      <c r="N14" s="96"/>
      <c r="O14" s="97"/>
      <c r="P14" s="94"/>
      <c r="Q14" s="98">
        <v>27</v>
      </c>
      <c r="R14" s="96"/>
      <c r="S14" s="96"/>
      <c r="T14" s="92"/>
      <c r="U14" s="162">
        <v>5</v>
      </c>
      <c r="V14" s="224" t="s">
        <v>84</v>
      </c>
      <c r="W14" s="216">
        <v>0</v>
      </c>
      <c r="X14" s="101" t="s">
        <v>31</v>
      </c>
      <c r="Y14" s="92"/>
      <c r="Z14" s="92"/>
      <c r="AA14" s="98">
        <v>19</v>
      </c>
      <c r="AB14" s="96"/>
      <c r="AC14" s="96"/>
      <c r="AD14" s="92"/>
      <c r="AE14" s="92"/>
      <c r="AF14" s="92"/>
      <c r="AG14" s="96"/>
      <c r="AH14" s="96"/>
      <c r="AI14" s="80"/>
      <c r="AJ14" s="84"/>
      <c r="AK14" s="225"/>
      <c r="AL14" s="80"/>
      <c r="AM14" s="237" t="s">
        <v>60</v>
      </c>
      <c r="AN14" s="227" t="s">
        <v>2</v>
      </c>
      <c r="AO14" s="111">
        <v>50</v>
      </c>
    </row>
    <row r="15" spans="1:41" ht="13.5" thickBot="1">
      <c r="A15" s="92"/>
      <c r="B15" s="234"/>
      <c r="C15" s="92"/>
      <c r="D15" s="92"/>
      <c r="E15" s="92"/>
      <c r="F15" s="92"/>
      <c r="G15" s="92"/>
      <c r="H15" s="92"/>
      <c r="I15" s="92"/>
      <c r="J15" s="92"/>
      <c r="K15" s="92"/>
      <c r="L15" s="116" t="s">
        <v>86</v>
      </c>
      <c r="M15" s="197">
        <v>5</v>
      </c>
      <c r="N15" s="101" t="s">
        <v>31</v>
      </c>
      <c r="O15" s="165"/>
      <c r="P15" s="166"/>
      <c r="Q15" s="116" t="s">
        <v>34</v>
      </c>
      <c r="R15" s="197">
        <v>-1</v>
      </c>
      <c r="S15" s="101" t="s">
        <v>31</v>
      </c>
      <c r="T15" s="124"/>
      <c r="U15" s="167">
        <v>28</v>
      </c>
      <c r="V15" s="228" t="s">
        <v>34</v>
      </c>
      <c r="W15" s="217">
        <v>-1</v>
      </c>
      <c r="X15" s="171" t="s">
        <v>114</v>
      </c>
      <c r="Y15" s="108"/>
      <c r="Z15" s="184"/>
      <c r="AA15" s="116" t="s">
        <v>84</v>
      </c>
      <c r="AB15" s="197">
        <v>5</v>
      </c>
      <c r="AC15" s="101" t="s">
        <v>31</v>
      </c>
      <c r="AD15" s="92"/>
      <c r="AE15" s="92"/>
      <c r="AF15" s="92"/>
      <c r="AG15" s="92"/>
      <c r="AH15" s="92"/>
      <c r="AI15" s="80"/>
      <c r="AJ15" s="84"/>
      <c r="AK15" s="225"/>
      <c r="AL15" s="80"/>
      <c r="AM15" s="238"/>
      <c r="AN15" s="230" t="s">
        <v>78</v>
      </c>
      <c r="AO15" s="119">
        <v>50</v>
      </c>
    </row>
    <row r="16" spans="1:41" ht="13.5" thickBot="1">
      <c r="A16" s="92"/>
      <c r="B16" s="234"/>
      <c r="C16" s="98">
        <v>50</v>
      </c>
      <c r="D16" s="96"/>
      <c r="E16" s="96"/>
      <c r="F16" s="92"/>
      <c r="G16" s="98">
        <v>46</v>
      </c>
      <c r="H16" s="96"/>
      <c r="I16" s="96"/>
      <c r="J16" s="107"/>
      <c r="K16" s="170"/>
      <c r="L16" s="121" t="s">
        <v>21</v>
      </c>
      <c r="M16" s="220">
        <v>2</v>
      </c>
      <c r="N16" s="171"/>
      <c r="O16" s="172"/>
      <c r="P16" s="94"/>
      <c r="Q16" s="121" t="s">
        <v>86</v>
      </c>
      <c r="R16" s="220">
        <v>0</v>
      </c>
      <c r="S16" s="171" t="s">
        <v>114</v>
      </c>
      <c r="T16" s="92"/>
      <c r="U16" s="173">
        <v>21</v>
      </c>
      <c r="V16" s="231" t="s">
        <v>75</v>
      </c>
      <c r="W16" s="218">
        <v>5</v>
      </c>
      <c r="X16" s="101" t="s">
        <v>31</v>
      </c>
      <c r="Y16" s="124"/>
      <c r="Z16" s="92"/>
      <c r="AA16" s="121" t="s">
        <v>75</v>
      </c>
      <c r="AB16" s="220">
        <v>1</v>
      </c>
      <c r="AC16" s="180"/>
      <c r="AD16" s="108"/>
      <c r="AE16" s="92"/>
      <c r="AF16" s="98">
        <v>42</v>
      </c>
      <c r="AG16" s="96"/>
      <c r="AH16" s="96"/>
      <c r="AI16" s="80"/>
      <c r="AJ16" s="84"/>
      <c r="AK16" s="225"/>
      <c r="AL16" s="80"/>
      <c r="AM16" s="238"/>
      <c r="AN16" s="230" t="s">
        <v>74</v>
      </c>
      <c r="AO16" s="119">
        <v>50</v>
      </c>
    </row>
    <row r="17" spans="1:41" ht="13.5" thickBot="1">
      <c r="A17" s="92"/>
      <c r="B17" s="178"/>
      <c r="C17" s="116" t="s">
        <v>86</v>
      </c>
      <c r="D17" s="197">
        <v>5</v>
      </c>
      <c r="E17" s="101" t="s">
        <v>31</v>
      </c>
      <c r="F17" s="176"/>
      <c r="G17" s="116" t="s">
        <v>86</v>
      </c>
      <c r="H17" s="197">
        <v>5</v>
      </c>
      <c r="I17" s="101" t="s">
        <v>31</v>
      </c>
      <c r="J17" s="177"/>
      <c r="K17" s="178"/>
      <c r="L17" s="114" t="s">
        <v>64</v>
      </c>
      <c r="M17" s="92"/>
      <c r="N17" s="97"/>
      <c r="O17" s="97"/>
      <c r="P17" s="107"/>
      <c r="Q17" s="114"/>
      <c r="R17" s="92"/>
      <c r="S17" s="97"/>
      <c r="T17" s="92"/>
      <c r="U17" s="162">
        <v>12</v>
      </c>
      <c r="V17" s="232" t="s">
        <v>86</v>
      </c>
      <c r="W17" s="219">
        <v>4</v>
      </c>
      <c r="X17" s="171"/>
      <c r="Y17" s="94"/>
      <c r="Z17" s="94"/>
      <c r="AA17" s="114" t="s">
        <v>121</v>
      </c>
      <c r="AB17" s="92"/>
      <c r="AC17" s="97"/>
      <c r="AD17" s="92"/>
      <c r="AE17" s="115"/>
      <c r="AF17" s="116" t="s">
        <v>84</v>
      </c>
      <c r="AG17" s="197">
        <v>5</v>
      </c>
      <c r="AH17" s="101" t="s">
        <v>31</v>
      </c>
      <c r="AI17" s="83"/>
      <c r="AJ17" s="84"/>
      <c r="AK17" s="225"/>
      <c r="AL17" s="83"/>
      <c r="AM17" s="239"/>
      <c r="AN17" s="236" t="s">
        <v>77</v>
      </c>
      <c r="AO17" s="127">
        <v>50</v>
      </c>
    </row>
    <row r="18" spans="1:41" ht="13.5" thickBot="1">
      <c r="A18" s="92"/>
      <c r="B18" s="233"/>
      <c r="C18" s="121" t="s">
        <v>78</v>
      </c>
      <c r="D18" s="220">
        <v>3</v>
      </c>
      <c r="E18" s="180"/>
      <c r="F18" s="107"/>
      <c r="G18" s="121" t="s">
        <v>3</v>
      </c>
      <c r="H18" s="220">
        <v>4</v>
      </c>
      <c r="I18" s="180"/>
      <c r="J18" s="107"/>
      <c r="K18" s="178"/>
      <c r="L18" s="98">
        <v>36</v>
      </c>
      <c r="M18" s="96"/>
      <c r="N18" s="97"/>
      <c r="O18" s="97"/>
      <c r="P18" s="107"/>
      <c r="Q18" s="98">
        <v>28</v>
      </c>
      <c r="R18" s="96"/>
      <c r="S18" s="97"/>
      <c r="T18" s="92"/>
      <c r="U18" s="162">
        <v>13</v>
      </c>
      <c r="V18" s="224" t="s">
        <v>72</v>
      </c>
      <c r="W18" s="216">
        <v>5</v>
      </c>
      <c r="X18" s="101" t="s">
        <v>31</v>
      </c>
      <c r="Y18" s="92"/>
      <c r="Z18" s="92"/>
      <c r="AA18" s="98">
        <v>20</v>
      </c>
      <c r="AB18" s="96"/>
      <c r="AC18" s="97"/>
      <c r="AD18" s="120"/>
      <c r="AE18" s="92"/>
      <c r="AF18" s="121" t="s">
        <v>2</v>
      </c>
      <c r="AG18" s="220">
        <v>3</v>
      </c>
      <c r="AH18" s="180"/>
      <c r="AI18" s="83"/>
      <c r="AJ18" s="84"/>
      <c r="AK18" s="225"/>
      <c r="AL18" s="83"/>
      <c r="AM18" s="237" t="s">
        <v>63</v>
      </c>
      <c r="AN18" s="227" t="s">
        <v>89</v>
      </c>
      <c r="AO18" s="111">
        <v>39</v>
      </c>
    </row>
    <row r="19" spans="1:41" ht="13.5" thickBot="1">
      <c r="A19" s="92"/>
      <c r="B19" s="178"/>
      <c r="C19" s="182" t="s">
        <v>122</v>
      </c>
      <c r="D19" s="96"/>
      <c r="E19" s="96"/>
      <c r="F19" s="92"/>
      <c r="G19" s="182"/>
      <c r="H19" s="96"/>
      <c r="I19" s="96"/>
      <c r="J19" s="107"/>
      <c r="K19" s="183"/>
      <c r="L19" s="116" t="s">
        <v>88</v>
      </c>
      <c r="M19" s="197">
        <v>1</v>
      </c>
      <c r="N19" s="101" t="s">
        <v>31</v>
      </c>
      <c r="O19" s="165"/>
      <c r="P19" s="176"/>
      <c r="Q19" s="116" t="s">
        <v>88</v>
      </c>
      <c r="R19" s="197">
        <v>0</v>
      </c>
      <c r="S19" s="101" t="s">
        <v>31</v>
      </c>
      <c r="T19" s="124"/>
      <c r="U19" s="167">
        <v>20</v>
      </c>
      <c r="V19" s="228" t="s">
        <v>88</v>
      </c>
      <c r="W19" s="217">
        <v>1</v>
      </c>
      <c r="X19" s="171"/>
      <c r="Y19" s="108"/>
      <c r="Z19" s="184"/>
      <c r="AA19" s="116" t="s">
        <v>72</v>
      </c>
      <c r="AB19" s="197">
        <v>2</v>
      </c>
      <c r="AC19" s="101" t="s">
        <v>31</v>
      </c>
      <c r="AD19" s="124"/>
      <c r="AE19" s="92"/>
      <c r="AF19" s="182" t="s">
        <v>123</v>
      </c>
      <c r="AG19" s="96"/>
      <c r="AH19" s="96"/>
      <c r="AI19" s="80"/>
      <c r="AJ19" s="84"/>
      <c r="AK19" s="225"/>
      <c r="AL19" s="83"/>
      <c r="AM19" s="238"/>
      <c r="AN19" s="230" t="s">
        <v>3</v>
      </c>
      <c r="AO19" s="119">
        <v>39</v>
      </c>
    </row>
    <row r="20" spans="1:41" ht="13.5" thickBot="1">
      <c r="A20" s="92"/>
      <c r="B20" s="234"/>
      <c r="C20" s="92"/>
      <c r="D20" s="92"/>
      <c r="E20" s="92"/>
      <c r="F20" s="92"/>
      <c r="G20" s="92"/>
      <c r="H20" s="92"/>
      <c r="I20" s="92"/>
      <c r="J20" s="92"/>
      <c r="K20" s="107"/>
      <c r="L20" s="121" t="s">
        <v>3</v>
      </c>
      <c r="M20" s="220">
        <v>5</v>
      </c>
      <c r="N20" s="171"/>
      <c r="O20" s="172"/>
      <c r="P20" s="107"/>
      <c r="Q20" s="121" t="s">
        <v>34</v>
      </c>
      <c r="R20" s="220">
        <v>-1</v>
      </c>
      <c r="S20" s="171" t="s">
        <v>114</v>
      </c>
      <c r="T20" s="92"/>
      <c r="U20" s="173">
        <v>29</v>
      </c>
      <c r="V20" s="231" t="s">
        <v>34</v>
      </c>
      <c r="W20" s="218">
        <v>-1</v>
      </c>
      <c r="X20" s="101" t="s">
        <v>31</v>
      </c>
      <c r="Y20" s="124"/>
      <c r="Z20" s="92"/>
      <c r="AA20" s="121" t="s">
        <v>2</v>
      </c>
      <c r="AB20" s="220">
        <v>5</v>
      </c>
      <c r="AC20" s="180"/>
      <c r="AD20" s="94"/>
      <c r="AE20" s="92"/>
      <c r="AF20" s="92"/>
      <c r="AG20" s="92"/>
      <c r="AH20" s="92"/>
      <c r="AI20" s="80"/>
      <c r="AJ20" s="84"/>
      <c r="AK20" s="225"/>
      <c r="AL20" s="83"/>
      <c r="AM20" s="238"/>
      <c r="AN20" s="230" t="s">
        <v>85</v>
      </c>
      <c r="AO20" s="119">
        <v>39</v>
      </c>
    </row>
    <row r="21" spans="1:41" ht="13.5" thickBot="1">
      <c r="A21" s="92"/>
      <c r="B21" s="184"/>
      <c r="C21" s="92"/>
      <c r="D21" s="92"/>
      <c r="E21" s="92"/>
      <c r="F21" s="92"/>
      <c r="G21" s="92"/>
      <c r="H21" s="92"/>
      <c r="I21" s="92"/>
      <c r="J21" s="92"/>
      <c r="K21" s="107"/>
      <c r="L21" s="125" t="s">
        <v>56</v>
      </c>
      <c r="M21" s="96"/>
      <c r="N21" s="97"/>
      <c r="O21" s="97"/>
      <c r="P21" s="107"/>
      <c r="Q21" s="125"/>
      <c r="R21" s="96"/>
      <c r="S21" s="97"/>
      <c r="T21" s="92"/>
      <c r="U21" s="162">
        <v>4</v>
      </c>
      <c r="V21" s="232" t="s">
        <v>2</v>
      </c>
      <c r="W21" s="219">
        <v>0</v>
      </c>
      <c r="X21" s="171" t="s">
        <v>114</v>
      </c>
      <c r="Y21" s="92"/>
      <c r="Z21" s="92"/>
      <c r="AA21" s="125" t="s">
        <v>124</v>
      </c>
      <c r="AB21" s="96"/>
      <c r="AC21" s="97"/>
      <c r="AD21" s="94"/>
      <c r="AE21" s="92"/>
      <c r="AF21" s="92"/>
      <c r="AG21" s="92"/>
      <c r="AH21" s="92"/>
      <c r="AI21" s="80"/>
      <c r="AJ21" s="84"/>
      <c r="AK21" s="225"/>
      <c r="AL21" s="83"/>
      <c r="AM21" s="239"/>
      <c r="AN21" s="236" t="s">
        <v>71</v>
      </c>
      <c r="AO21" s="127">
        <v>39</v>
      </c>
    </row>
    <row r="22" spans="1:41" ht="13.5" thickBot="1">
      <c r="A22" s="92"/>
      <c r="B22" s="234"/>
      <c r="C22" s="92"/>
      <c r="D22" s="96"/>
      <c r="E22" s="96"/>
      <c r="F22" s="92"/>
      <c r="G22" s="92"/>
      <c r="H22" s="96"/>
      <c r="I22" s="96"/>
      <c r="J22" s="92"/>
      <c r="K22" s="92"/>
      <c r="L22" s="98">
        <v>37</v>
      </c>
      <c r="M22" s="96"/>
      <c r="N22" s="96"/>
      <c r="O22" s="97"/>
      <c r="P22" s="94"/>
      <c r="Q22" s="98">
        <v>29</v>
      </c>
      <c r="R22" s="96"/>
      <c r="S22" s="96"/>
      <c r="T22" s="92"/>
      <c r="U22" s="162">
        <v>3</v>
      </c>
      <c r="V22" s="224" t="s">
        <v>77</v>
      </c>
      <c r="W22" s="216">
        <v>0</v>
      </c>
      <c r="X22" s="101" t="s">
        <v>31</v>
      </c>
      <c r="Y22" s="92"/>
      <c r="Z22" s="92"/>
      <c r="AA22" s="98">
        <v>21</v>
      </c>
      <c r="AB22" s="96"/>
      <c r="AC22" s="96"/>
      <c r="AD22" s="92"/>
      <c r="AE22" s="92"/>
      <c r="AF22" s="92"/>
      <c r="AG22" s="96"/>
      <c r="AH22" s="96"/>
      <c r="AI22" s="80"/>
      <c r="AJ22" s="84"/>
      <c r="AK22" s="225"/>
      <c r="AL22" s="83"/>
      <c r="AM22" s="237" t="s">
        <v>125</v>
      </c>
      <c r="AN22" s="227" t="s">
        <v>87</v>
      </c>
      <c r="AO22" s="111">
        <v>25</v>
      </c>
    </row>
    <row r="23" spans="1:41" ht="13.5" thickBot="1">
      <c r="A23" s="92"/>
      <c r="B23" s="234"/>
      <c r="C23" s="92"/>
      <c r="D23" s="92"/>
      <c r="E23" s="92"/>
      <c r="F23" s="92"/>
      <c r="G23" s="92"/>
      <c r="H23" s="92"/>
      <c r="I23" s="92"/>
      <c r="J23" s="92"/>
      <c r="K23" s="92"/>
      <c r="L23" s="116" t="s">
        <v>85</v>
      </c>
      <c r="M23" s="197">
        <v>0</v>
      </c>
      <c r="N23" s="101" t="s">
        <v>31</v>
      </c>
      <c r="O23" s="140"/>
      <c r="P23" s="196"/>
      <c r="Q23" s="116" t="s">
        <v>34</v>
      </c>
      <c r="R23" s="197">
        <v>-1</v>
      </c>
      <c r="S23" s="101" t="s">
        <v>31</v>
      </c>
      <c r="T23" s="124"/>
      <c r="U23" s="167">
        <v>30</v>
      </c>
      <c r="V23" s="228" t="s">
        <v>34</v>
      </c>
      <c r="W23" s="217">
        <v>-1</v>
      </c>
      <c r="X23" s="171" t="s">
        <v>114</v>
      </c>
      <c r="Y23" s="108"/>
      <c r="Z23" s="184"/>
      <c r="AA23" s="116" t="s">
        <v>77</v>
      </c>
      <c r="AB23" s="197">
        <v>5</v>
      </c>
      <c r="AC23" s="101" t="s">
        <v>31</v>
      </c>
      <c r="AD23" s="92"/>
      <c r="AE23" s="92"/>
      <c r="AF23" s="92"/>
      <c r="AG23" s="92"/>
      <c r="AH23" s="92"/>
      <c r="AI23" s="80"/>
      <c r="AJ23" s="84"/>
      <c r="AK23" s="225"/>
      <c r="AL23" s="83"/>
      <c r="AM23" s="238"/>
      <c r="AN23" s="230" t="s">
        <v>25</v>
      </c>
      <c r="AO23" s="119">
        <v>25</v>
      </c>
    </row>
    <row r="24" spans="1:41" ht="13.5" thickBot="1">
      <c r="A24" s="92"/>
      <c r="B24" s="234"/>
      <c r="C24" s="98">
        <v>51</v>
      </c>
      <c r="D24" s="96"/>
      <c r="E24" s="96"/>
      <c r="F24" s="92"/>
      <c r="G24" s="98">
        <v>47</v>
      </c>
      <c r="H24" s="96"/>
      <c r="I24" s="96"/>
      <c r="J24" s="107"/>
      <c r="K24" s="170"/>
      <c r="L24" s="121" t="s">
        <v>72</v>
      </c>
      <c r="M24" s="220">
        <v>-1</v>
      </c>
      <c r="N24" s="171"/>
      <c r="O24" s="240"/>
      <c r="P24" s="241"/>
      <c r="Q24" s="121" t="s">
        <v>85</v>
      </c>
      <c r="R24" s="220">
        <v>0</v>
      </c>
      <c r="S24" s="171" t="s">
        <v>114</v>
      </c>
      <c r="T24" s="92"/>
      <c r="U24" s="173">
        <v>19</v>
      </c>
      <c r="V24" s="231" t="s">
        <v>85</v>
      </c>
      <c r="W24" s="218">
        <v>2</v>
      </c>
      <c r="X24" s="101" t="s">
        <v>31</v>
      </c>
      <c r="Y24" s="124"/>
      <c r="Z24" s="92"/>
      <c r="AA24" s="121" t="s">
        <v>3</v>
      </c>
      <c r="AB24" s="220">
        <v>1</v>
      </c>
      <c r="AC24" s="180"/>
      <c r="AD24" s="108"/>
      <c r="AE24" s="92"/>
      <c r="AF24" s="98">
        <v>43</v>
      </c>
      <c r="AG24" s="96"/>
      <c r="AH24" s="96"/>
      <c r="AI24" s="80"/>
      <c r="AJ24" s="84"/>
      <c r="AK24" s="225"/>
      <c r="AL24" s="83"/>
      <c r="AM24" s="238"/>
      <c r="AN24" s="230" t="s">
        <v>21</v>
      </c>
      <c r="AO24" s="119">
        <v>25</v>
      </c>
    </row>
    <row r="25" spans="1:41" ht="13.5" thickBot="1">
      <c r="A25" s="92"/>
      <c r="B25" s="178"/>
      <c r="C25" s="116" t="s">
        <v>75</v>
      </c>
      <c r="D25" s="197">
        <v>5</v>
      </c>
      <c r="E25" s="101" t="s">
        <v>31</v>
      </c>
      <c r="F25" s="176"/>
      <c r="G25" s="116" t="s">
        <v>85</v>
      </c>
      <c r="H25" s="197">
        <v>1</v>
      </c>
      <c r="I25" s="101" t="s">
        <v>31</v>
      </c>
      <c r="J25" s="177"/>
      <c r="K25" s="178"/>
      <c r="L25" s="125" t="s">
        <v>126</v>
      </c>
      <c r="M25" s="92"/>
      <c r="N25" s="97"/>
      <c r="O25" s="140"/>
      <c r="P25" s="107"/>
      <c r="Q25" s="125"/>
      <c r="R25" s="92"/>
      <c r="S25" s="97"/>
      <c r="T25" s="92"/>
      <c r="U25" s="162">
        <v>14</v>
      </c>
      <c r="V25" s="232" t="s">
        <v>3</v>
      </c>
      <c r="W25" s="219">
        <v>5</v>
      </c>
      <c r="X25" s="171"/>
      <c r="Y25" s="94"/>
      <c r="Z25" s="94"/>
      <c r="AA25" s="125" t="s">
        <v>127</v>
      </c>
      <c r="AB25" s="92"/>
      <c r="AC25" s="97"/>
      <c r="AD25" s="92"/>
      <c r="AE25" s="115"/>
      <c r="AF25" s="116" t="s">
        <v>77</v>
      </c>
      <c r="AG25" s="197">
        <v>2</v>
      </c>
      <c r="AH25" s="101" t="s">
        <v>31</v>
      </c>
      <c r="AI25" s="80"/>
      <c r="AJ25" s="84"/>
      <c r="AK25" s="225"/>
      <c r="AL25" s="83"/>
      <c r="AM25" s="238"/>
      <c r="AN25" s="230" t="s">
        <v>88</v>
      </c>
      <c r="AO25" s="119">
        <v>25</v>
      </c>
    </row>
    <row r="26" spans="1:41" ht="13.5" thickBot="1">
      <c r="A26" s="92"/>
      <c r="B26" s="233"/>
      <c r="C26" s="121" t="s">
        <v>74</v>
      </c>
      <c r="D26" s="220">
        <v>3</v>
      </c>
      <c r="E26" s="180"/>
      <c r="F26" s="107"/>
      <c r="G26" s="121" t="s">
        <v>75</v>
      </c>
      <c r="H26" s="220">
        <v>5</v>
      </c>
      <c r="I26" s="180"/>
      <c r="J26" s="107"/>
      <c r="K26" s="178"/>
      <c r="L26" s="98">
        <v>38</v>
      </c>
      <c r="M26" s="96"/>
      <c r="N26" s="97"/>
      <c r="O26" s="140"/>
      <c r="P26" s="107"/>
      <c r="Q26" s="98">
        <v>30</v>
      </c>
      <c r="R26" s="96"/>
      <c r="S26" s="97"/>
      <c r="T26" s="92"/>
      <c r="U26" s="162">
        <v>11</v>
      </c>
      <c r="V26" s="224" t="s">
        <v>90</v>
      </c>
      <c r="W26" s="216">
        <v>2</v>
      </c>
      <c r="X26" s="101" t="s">
        <v>31</v>
      </c>
      <c r="Y26" s="92"/>
      <c r="Z26" s="92"/>
      <c r="AA26" s="98">
        <v>22</v>
      </c>
      <c r="AB26" s="96"/>
      <c r="AC26" s="97"/>
      <c r="AD26" s="120"/>
      <c r="AE26" s="92"/>
      <c r="AF26" s="121" t="s">
        <v>6</v>
      </c>
      <c r="AG26" s="220">
        <v>5</v>
      </c>
      <c r="AH26" s="180"/>
      <c r="AI26" s="80"/>
      <c r="AJ26" s="84"/>
      <c r="AK26" s="225"/>
      <c r="AL26" s="83"/>
      <c r="AM26" s="238"/>
      <c r="AN26" s="230" t="s">
        <v>72</v>
      </c>
      <c r="AO26" s="119">
        <v>25</v>
      </c>
    </row>
    <row r="27" spans="1:41" ht="13.5" thickBot="1">
      <c r="A27" s="92"/>
      <c r="B27" s="178"/>
      <c r="C27" s="182" t="s">
        <v>128</v>
      </c>
      <c r="D27" s="96"/>
      <c r="E27" s="96"/>
      <c r="F27" s="92"/>
      <c r="G27" s="182"/>
      <c r="H27" s="96"/>
      <c r="I27" s="96"/>
      <c r="J27" s="107"/>
      <c r="K27" s="183"/>
      <c r="L27" s="116" t="s">
        <v>90</v>
      </c>
      <c r="M27" s="197">
        <v>4</v>
      </c>
      <c r="N27" s="101" t="s">
        <v>31</v>
      </c>
      <c r="O27" s="242"/>
      <c r="P27" s="176"/>
      <c r="Q27" s="116" t="s">
        <v>90</v>
      </c>
      <c r="R27" s="197">
        <v>0</v>
      </c>
      <c r="S27" s="101" t="s">
        <v>31</v>
      </c>
      <c r="T27" s="124"/>
      <c r="U27" s="167">
        <v>22</v>
      </c>
      <c r="V27" s="228" t="s">
        <v>6</v>
      </c>
      <c r="W27" s="217">
        <v>5</v>
      </c>
      <c r="X27" s="171"/>
      <c r="Y27" s="108"/>
      <c r="Z27" s="184"/>
      <c r="AA27" s="116" t="s">
        <v>6</v>
      </c>
      <c r="AB27" s="197">
        <v>5</v>
      </c>
      <c r="AC27" s="101" t="s">
        <v>31</v>
      </c>
      <c r="AD27" s="124"/>
      <c r="AE27" s="92"/>
      <c r="AF27" s="182" t="s">
        <v>129</v>
      </c>
      <c r="AG27" s="96"/>
      <c r="AH27" s="96"/>
      <c r="AI27" s="80"/>
      <c r="AJ27" s="84"/>
      <c r="AK27" s="225"/>
      <c r="AL27" s="83"/>
      <c r="AM27" s="238"/>
      <c r="AN27" s="230" t="s">
        <v>90</v>
      </c>
      <c r="AO27" s="119">
        <v>25</v>
      </c>
    </row>
    <row r="28" spans="1:41" ht="13.5" thickBot="1">
      <c r="A28" s="92"/>
      <c r="B28" s="234"/>
      <c r="C28" s="92"/>
      <c r="D28" s="92"/>
      <c r="E28" s="92"/>
      <c r="F28" s="92"/>
      <c r="G28" s="92"/>
      <c r="H28" s="92"/>
      <c r="I28" s="92"/>
      <c r="J28" s="92"/>
      <c r="K28" s="107"/>
      <c r="L28" s="121" t="s">
        <v>75</v>
      </c>
      <c r="M28" s="220">
        <v>5</v>
      </c>
      <c r="N28" s="171"/>
      <c r="O28" s="140"/>
      <c r="P28" s="107"/>
      <c r="Q28" s="121" t="s">
        <v>34</v>
      </c>
      <c r="R28" s="220">
        <v>-1</v>
      </c>
      <c r="S28" s="171" t="s">
        <v>114</v>
      </c>
      <c r="T28" s="92"/>
      <c r="U28" s="173">
        <v>27</v>
      </c>
      <c r="V28" s="231" t="s">
        <v>34</v>
      </c>
      <c r="W28" s="218">
        <v>-1</v>
      </c>
      <c r="X28" s="101" t="s">
        <v>31</v>
      </c>
      <c r="Y28" s="124"/>
      <c r="Z28" s="92"/>
      <c r="AA28" s="121" t="s">
        <v>21</v>
      </c>
      <c r="AB28" s="220">
        <v>1</v>
      </c>
      <c r="AC28" s="180"/>
      <c r="AD28" s="94"/>
      <c r="AE28" s="92"/>
      <c r="AF28" s="92"/>
      <c r="AG28" s="92"/>
      <c r="AH28" s="92"/>
      <c r="AI28" s="80"/>
      <c r="AJ28" s="84"/>
      <c r="AK28" s="225"/>
      <c r="AL28" s="83"/>
      <c r="AM28" s="238"/>
      <c r="AN28" s="230" t="s">
        <v>82</v>
      </c>
      <c r="AO28" s="119">
        <v>25</v>
      </c>
    </row>
    <row r="29" spans="1:41" ht="13.5" thickBot="1">
      <c r="A29" s="92"/>
      <c r="B29" s="234"/>
      <c r="C29" s="92"/>
      <c r="D29" s="92"/>
      <c r="E29" s="92"/>
      <c r="F29" s="92"/>
      <c r="G29" s="92"/>
      <c r="H29" s="92"/>
      <c r="I29" s="92"/>
      <c r="J29" s="92"/>
      <c r="K29" s="107"/>
      <c r="L29" s="125" t="s">
        <v>130</v>
      </c>
      <c r="M29" s="96"/>
      <c r="N29" s="97"/>
      <c r="O29" s="140"/>
      <c r="P29" s="107"/>
      <c r="Q29" s="125"/>
      <c r="R29" s="96"/>
      <c r="S29" s="97"/>
      <c r="T29" s="92"/>
      <c r="U29" s="162">
        <v>6</v>
      </c>
      <c r="V29" s="232" t="s">
        <v>21</v>
      </c>
      <c r="W29" s="219">
        <v>0</v>
      </c>
      <c r="X29" s="171" t="s">
        <v>114</v>
      </c>
      <c r="Y29" s="92"/>
      <c r="Z29" s="92"/>
      <c r="AA29" s="125" t="s">
        <v>131</v>
      </c>
      <c r="AB29" s="96"/>
      <c r="AC29" s="97"/>
      <c r="AD29" s="94"/>
      <c r="AE29" s="92"/>
      <c r="AF29" s="92"/>
      <c r="AG29" s="92"/>
      <c r="AH29" s="92"/>
      <c r="AI29" s="80"/>
      <c r="AJ29" s="84"/>
      <c r="AK29" s="225"/>
      <c r="AL29" s="83"/>
      <c r="AM29" s="239"/>
      <c r="AN29" s="236" t="s">
        <v>79</v>
      </c>
      <c r="AO29" s="127">
        <v>25</v>
      </c>
    </row>
    <row r="30" spans="1:39" ht="13.5" thickBot="1">
      <c r="A30" s="92"/>
      <c r="B30" s="234"/>
      <c r="C30" s="92"/>
      <c r="D30" s="96"/>
      <c r="E30" s="96"/>
      <c r="F30" s="92"/>
      <c r="G30" s="92"/>
      <c r="H30" s="96"/>
      <c r="I30" s="96"/>
      <c r="J30" s="92"/>
      <c r="K30" s="92"/>
      <c r="L30" s="98">
        <v>39</v>
      </c>
      <c r="M30" s="96"/>
      <c r="N30" s="96"/>
      <c r="O30" s="140"/>
      <c r="P30" s="94"/>
      <c r="Q30" s="98">
        <v>31</v>
      </c>
      <c r="R30" s="96"/>
      <c r="S30" s="96"/>
      <c r="T30" s="92"/>
      <c r="U30" s="162">
        <v>7</v>
      </c>
      <c r="V30" s="224" t="s">
        <v>74</v>
      </c>
      <c r="W30" s="216">
        <v>0</v>
      </c>
      <c r="X30" s="101" t="s">
        <v>31</v>
      </c>
      <c r="Y30" s="92"/>
      <c r="Z30" s="92"/>
      <c r="AA30" s="98">
        <v>23</v>
      </c>
      <c r="AB30" s="96"/>
      <c r="AC30" s="96"/>
      <c r="AD30" s="92"/>
      <c r="AE30" s="92"/>
      <c r="AF30" s="92"/>
      <c r="AG30" s="96"/>
      <c r="AH30" s="96"/>
      <c r="AI30" s="80"/>
      <c r="AJ30" s="84"/>
      <c r="AK30" s="225"/>
      <c r="AL30" s="83"/>
      <c r="AM30" s="82"/>
    </row>
    <row r="31" spans="1:39" ht="13.5" thickBot="1">
      <c r="A31" s="92"/>
      <c r="B31" s="234"/>
      <c r="C31" s="92"/>
      <c r="D31" s="92"/>
      <c r="E31" s="92"/>
      <c r="F31" s="92"/>
      <c r="G31" s="92"/>
      <c r="H31" s="92"/>
      <c r="I31" s="92"/>
      <c r="J31" s="92"/>
      <c r="K31" s="92"/>
      <c r="L31" s="116" t="s">
        <v>82</v>
      </c>
      <c r="M31" s="197">
        <v>1</v>
      </c>
      <c r="N31" s="101" t="s">
        <v>31</v>
      </c>
      <c r="O31" s="140"/>
      <c r="P31" s="196"/>
      <c r="Q31" s="116" t="s">
        <v>34</v>
      </c>
      <c r="R31" s="197">
        <v>-1</v>
      </c>
      <c r="S31" s="101" t="s">
        <v>31</v>
      </c>
      <c r="T31" s="124"/>
      <c r="U31" s="167">
        <v>26</v>
      </c>
      <c r="V31" s="228" t="s">
        <v>34</v>
      </c>
      <c r="W31" s="217">
        <v>-1</v>
      </c>
      <c r="X31" s="171" t="s">
        <v>114</v>
      </c>
      <c r="Y31" s="108"/>
      <c r="Z31" s="184"/>
      <c r="AA31" s="116" t="s">
        <v>74</v>
      </c>
      <c r="AB31" s="197">
        <v>5</v>
      </c>
      <c r="AC31" s="101" t="s">
        <v>31</v>
      </c>
      <c r="AD31" s="92"/>
      <c r="AE31" s="92"/>
      <c r="AF31" s="92"/>
      <c r="AG31" s="92"/>
      <c r="AH31" s="92"/>
      <c r="AI31" s="80"/>
      <c r="AJ31" s="84"/>
      <c r="AK31" s="225"/>
      <c r="AL31" s="83"/>
      <c r="AM31" s="82"/>
    </row>
    <row r="32" spans="1:39" ht="13.5" thickBot="1">
      <c r="A32" s="92"/>
      <c r="B32" s="234"/>
      <c r="C32" s="98">
        <v>52</v>
      </c>
      <c r="D32" s="96"/>
      <c r="E32" s="96"/>
      <c r="F32" s="92"/>
      <c r="G32" s="98">
        <v>48</v>
      </c>
      <c r="H32" s="96"/>
      <c r="I32" s="96"/>
      <c r="J32" s="107"/>
      <c r="K32" s="170"/>
      <c r="L32" s="121" t="s">
        <v>71</v>
      </c>
      <c r="M32" s="220">
        <v>5</v>
      </c>
      <c r="N32" s="171"/>
      <c r="O32" s="240"/>
      <c r="P32" s="241"/>
      <c r="Q32" s="121" t="s">
        <v>82</v>
      </c>
      <c r="R32" s="220">
        <v>0</v>
      </c>
      <c r="S32" s="171" t="s">
        <v>114</v>
      </c>
      <c r="T32" s="92"/>
      <c r="U32" s="173">
        <v>23</v>
      </c>
      <c r="V32" s="231" t="s">
        <v>25</v>
      </c>
      <c r="W32" s="218">
        <v>5</v>
      </c>
      <c r="X32" s="101" t="s">
        <v>31</v>
      </c>
      <c r="Y32" s="124"/>
      <c r="Z32" s="92"/>
      <c r="AA32" s="121" t="s">
        <v>25</v>
      </c>
      <c r="AB32" s="220">
        <v>4</v>
      </c>
      <c r="AC32" s="180"/>
      <c r="AD32" s="108"/>
      <c r="AE32" s="92"/>
      <c r="AF32" s="98">
        <v>44</v>
      </c>
      <c r="AG32" s="96"/>
      <c r="AH32" s="96"/>
      <c r="AI32" s="80"/>
      <c r="AJ32" s="84"/>
      <c r="AK32" s="225"/>
      <c r="AL32" s="83"/>
      <c r="AM32" s="82"/>
    </row>
    <row r="33" spans="1:39" ht="13.5" thickBot="1">
      <c r="A33" s="92"/>
      <c r="B33" s="183"/>
      <c r="C33" s="116" t="s">
        <v>81</v>
      </c>
      <c r="D33" s="197">
        <v>5</v>
      </c>
      <c r="E33" s="101" t="s">
        <v>31</v>
      </c>
      <c r="F33" s="176"/>
      <c r="G33" s="116" t="s">
        <v>71</v>
      </c>
      <c r="H33" s="197">
        <v>4</v>
      </c>
      <c r="I33" s="101" t="s">
        <v>31</v>
      </c>
      <c r="J33" s="177"/>
      <c r="K33" s="178"/>
      <c r="L33" s="114" t="s">
        <v>132</v>
      </c>
      <c r="M33" s="92"/>
      <c r="N33" s="97"/>
      <c r="O33" s="140"/>
      <c r="P33" s="107"/>
      <c r="Q33" s="114"/>
      <c r="R33" s="92"/>
      <c r="S33" s="97"/>
      <c r="T33" s="92"/>
      <c r="U33" s="162">
        <v>10</v>
      </c>
      <c r="V33" s="232" t="s">
        <v>82</v>
      </c>
      <c r="W33" s="219">
        <v>4</v>
      </c>
      <c r="X33" s="171"/>
      <c r="Y33" s="94"/>
      <c r="Z33" s="94"/>
      <c r="AA33" s="114" t="s">
        <v>133</v>
      </c>
      <c r="AB33" s="92"/>
      <c r="AC33" s="97"/>
      <c r="AD33" s="92"/>
      <c r="AE33" s="115"/>
      <c r="AF33" s="116" t="s">
        <v>74</v>
      </c>
      <c r="AG33" s="197">
        <v>0</v>
      </c>
      <c r="AH33" s="101" t="s">
        <v>31</v>
      </c>
      <c r="AI33" s="83"/>
      <c r="AJ33" s="84"/>
      <c r="AK33" s="225"/>
      <c r="AL33" s="83"/>
      <c r="AM33" s="82"/>
    </row>
    <row r="34" spans="1:39" ht="13.5" thickBot="1">
      <c r="A34" s="94"/>
      <c r="B34" s="243"/>
      <c r="C34" s="121" t="s">
        <v>77</v>
      </c>
      <c r="D34" s="220">
        <v>1</v>
      </c>
      <c r="E34" s="180"/>
      <c r="F34" s="107"/>
      <c r="G34" s="121" t="s">
        <v>81</v>
      </c>
      <c r="H34" s="220">
        <v>5</v>
      </c>
      <c r="I34" s="180"/>
      <c r="J34" s="107"/>
      <c r="K34" s="178"/>
      <c r="L34" s="98">
        <v>40</v>
      </c>
      <c r="M34" s="96"/>
      <c r="N34" s="97"/>
      <c r="O34" s="140"/>
      <c r="P34" s="107"/>
      <c r="Q34" s="98">
        <v>32</v>
      </c>
      <c r="R34" s="96"/>
      <c r="S34" s="97"/>
      <c r="T34" s="92"/>
      <c r="U34" s="162">
        <v>15</v>
      </c>
      <c r="V34" s="224" t="s">
        <v>79</v>
      </c>
      <c r="W34" s="216">
        <v>3</v>
      </c>
      <c r="X34" s="101" t="s">
        <v>31</v>
      </c>
      <c r="Y34" s="92"/>
      <c r="Z34" s="92"/>
      <c r="AA34" s="98">
        <v>24</v>
      </c>
      <c r="AB34" s="96"/>
      <c r="AC34" s="97"/>
      <c r="AD34" s="120"/>
      <c r="AE34" s="92"/>
      <c r="AF34" s="121" t="s">
        <v>76</v>
      </c>
      <c r="AG34" s="220">
        <v>5</v>
      </c>
      <c r="AH34" s="180"/>
      <c r="AI34" s="83"/>
      <c r="AJ34" s="84"/>
      <c r="AK34" s="225"/>
      <c r="AL34" s="83"/>
      <c r="AM34" s="82"/>
    </row>
    <row r="35" spans="1:39" ht="13.5" thickBot="1">
      <c r="A35" s="94"/>
      <c r="B35" s="107"/>
      <c r="C35" s="182" t="s">
        <v>134</v>
      </c>
      <c r="D35" s="96"/>
      <c r="E35" s="96"/>
      <c r="F35" s="92"/>
      <c r="G35" s="182"/>
      <c r="H35" s="96"/>
      <c r="I35" s="97"/>
      <c r="J35" s="107"/>
      <c r="K35" s="183"/>
      <c r="L35" s="116" t="s">
        <v>79</v>
      </c>
      <c r="M35" s="197">
        <v>4</v>
      </c>
      <c r="N35" s="101" t="s">
        <v>31</v>
      </c>
      <c r="O35" s="242"/>
      <c r="P35" s="176"/>
      <c r="Q35" s="116" t="s">
        <v>79</v>
      </c>
      <c r="R35" s="197">
        <v>0</v>
      </c>
      <c r="S35" s="101" t="s">
        <v>31</v>
      </c>
      <c r="T35" s="124"/>
      <c r="U35" s="167">
        <v>18</v>
      </c>
      <c r="V35" s="228" t="s">
        <v>87</v>
      </c>
      <c r="W35" s="217">
        <v>5</v>
      </c>
      <c r="X35" s="171"/>
      <c r="Y35" s="108"/>
      <c r="Z35" s="184"/>
      <c r="AA35" s="116" t="s">
        <v>87</v>
      </c>
      <c r="AB35" s="197">
        <v>1</v>
      </c>
      <c r="AC35" s="101" t="s">
        <v>31</v>
      </c>
      <c r="AD35" s="124"/>
      <c r="AE35" s="92"/>
      <c r="AF35" s="182" t="s">
        <v>135</v>
      </c>
      <c r="AG35" s="96"/>
      <c r="AH35" s="97"/>
      <c r="AI35" s="80"/>
      <c r="AJ35" s="84"/>
      <c r="AK35" s="225"/>
      <c r="AL35" s="80"/>
      <c r="AM35" s="82"/>
    </row>
    <row r="36" spans="1:39" ht="13.5" thickBot="1">
      <c r="A36" s="92"/>
      <c r="B36" s="92"/>
      <c r="C36" s="92"/>
      <c r="D36" s="92"/>
      <c r="E36" s="92"/>
      <c r="F36" s="92"/>
      <c r="G36" s="92"/>
      <c r="H36" s="92"/>
      <c r="I36" s="92"/>
      <c r="J36" s="92"/>
      <c r="K36" s="107"/>
      <c r="L36" s="121" t="s">
        <v>81</v>
      </c>
      <c r="M36" s="220">
        <v>5</v>
      </c>
      <c r="N36" s="171"/>
      <c r="O36" s="140"/>
      <c r="P36" s="107"/>
      <c r="Q36" s="121" t="s">
        <v>34</v>
      </c>
      <c r="R36" s="220">
        <v>-1</v>
      </c>
      <c r="S36" s="171" t="s">
        <v>114</v>
      </c>
      <c r="T36" s="92"/>
      <c r="U36" s="173">
        <v>31</v>
      </c>
      <c r="V36" s="231" t="s">
        <v>34</v>
      </c>
      <c r="W36" s="218">
        <v>-1</v>
      </c>
      <c r="X36" s="101" t="s">
        <v>31</v>
      </c>
      <c r="Y36" s="124"/>
      <c r="Z36" s="92"/>
      <c r="AA36" s="121" t="s">
        <v>76</v>
      </c>
      <c r="AB36" s="220">
        <v>5</v>
      </c>
      <c r="AC36" s="180"/>
      <c r="AD36" s="94"/>
      <c r="AE36" s="92"/>
      <c r="AF36" s="244"/>
      <c r="AG36" s="92"/>
      <c r="AH36" s="92"/>
      <c r="AI36" s="80"/>
      <c r="AJ36" s="84"/>
      <c r="AK36" s="225"/>
      <c r="AL36" s="80"/>
      <c r="AM36" s="82"/>
    </row>
    <row r="37" spans="1:39" ht="13.5" thickBot="1">
      <c r="A37" s="92"/>
      <c r="B37" s="92"/>
      <c r="C37" s="92"/>
      <c r="D37" s="92"/>
      <c r="E37" s="92"/>
      <c r="F37" s="92"/>
      <c r="G37" s="92"/>
      <c r="H37" s="92"/>
      <c r="I37" s="92"/>
      <c r="J37" s="92"/>
      <c r="K37" s="107"/>
      <c r="L37" s="125" t="s">
        <v>136</v>
      </c>
      <c r="M37" s="96"/>
      <c r="N37" s="97"/>
      <c r="O37" s="97"/>
      <c r="P37" s="107"/>
      <c r="Q37" s="125"/>
      <c r="R37" s="96"/>
      <c r="S37" s="97"/>
      <c r="T37" s="92"/>
      <c r="U37" s="162">
        <v>2</v>
      </c>
      <c r="V37" s="232" t="s">
        <v>76</v>
      </c>
      <c r="W37" s="219">
        <v>0</v>
      </c>
      <c r="X37" s="171" t="s">
        <v>114</v>
      </c>
      <c r="Y37" s="92"/>
      <c r="Z37" s="92"/>
      <c r="AA37" s="125" t="s">
        <v>137</v>
      </c>
      <c r="AB37" s="96"/>
      <c r="AC37" s="96"/>
      <c r="AD37" s="94"/>
      <c r="AE37" s="92"/>
      <c r="AF37" s="92"/>
      <c r="AG37" s="92"/>
      <c r="AH37" s="92"/>
      <c r="AI37" s="80"/>
      <c r="AJ37" s="84"/>
      <c r="AK37" s="225"/>
      <c r="AL37" s="80"/>
      <c r="AM37" s="82"/>
    </row>
    <row r="38" spans="1:39" ht="12.75" customHeight="1" thickBot="1">
      <c r="A38" s="92"/>
      <c r="B38" s="92"/>
      <c r="C38" s="135" t="s">
        <v>51</v>
      </c>
      <c r="D38" s="135"/>
      <c r="E38" s="135"/>
      <c r="F38" s="136"/>
      <c r="G38" s="135" t="s">
        <v>110</v>
      </c>
      <c r="H38" s="135"/>
      <c r="I38" s="135"/>
      <c r="J38" s="136"/>
      <c r="K38" s="136"/>
      <c r="L38" s="135" t="s">
        <v>111</v>
      </c>
      <c r="M38" s="135"/>
      <c r="N38" s="135"/>
      <c r="O38" s="135"/>
      <c r="P38" s="136"/>
      <c r="Q38" s="135" t="s">
        <v>112</v>
      </c>
      <c r="R38" s="137"/>
      <c r="S38" s="138"/>
      <c r="T38" s="92"/>
      <c r="U38" s="159"/>
      <c r="V38" s="191"/>
      <c r="W38" s="96"/>
      <c r="X38" s="96"/>
      <c r="Y38" s="92"/>
      <c r="Z38" s="92"/>
      <c r="AA38" s="92"/>
      <c r="AB38" s="96"/>
      <c r="AC38" s="96"/>
      <c r="AD38" s="92"/>
      <c r="AE38" s="92"/>
      <c r="AF38" s="92"/>
      <c r="AG38" s="96"/>
      <c r="AH38" s="96"/>
      <c r="AI38" s="80"/>
      <c r="AJ38" s="80"/>
      <c r="AK38" s="80"/>
      <c r="AL38" s="80"/>
      <c r="AM38" s="82"/>
    </row>
    <row r="39" spans="1:41" ht="13.5" thickBot="1">
      <c r="A39" s="80"/>
      <c r="B39" s="86"/>
      <c r="C39" s="88" t="s">
        <v>49</v>
      </c>
      <c r="D39" s="87"/>
      <c r="E39" s="87"/>
      <c r="F39" s="88"/>
      <c r="G39" s="88" t="s">
        <v>50</v>
      </c>
      <c r="H39" s="87"/>
      <c r="I39" s="87"/>
      <c r="J39" s="88"/>
      <c r="K39" s="88"/>
      <c r="L39" s="88" t="s">
        <v>47</v>
      </c>
      <c r="M39" s="87"/>
      <c r="N39" s="87"/>
      <c r="O39" s="87"/>
      <c r="P39" s="88"/>
      <c r="Q39" s="88" t="s">
        <v>48</v>
      </c>
      <c r="R39" s="87"/>
      <c r="S39" s="87"/>
      <c r="T39" s="88"/>
      <c r="U39" s="155"/>
      <c r="V39" s="88" t="s">
        <v>27</v>
      </c>
      <c r="W39" s="87"/>
      <c r="X39" s="87"/>
      <c r="Y39" s="88"/>
      <c r="Z39" s="88"/>
      <c r="AA39" s="88" t="s">
        <v>28</v>
      </c>
      <c r="AB39" s="87"/>
      <c r="AC39" s="87"/>
      <c r="AD39" s="88"/>
      <c r="AE39" s="88"/>
      <c r="AF39" s="88" t="s">
        <v>29</v>
      </c>
      <c r="AG39" s="88"/>
      <c r="AH39" s="156"/>
      <c r="AI39" s="83"/>
      <c r="AJ39" s="496"/>
      <c r="AK39" s="496"/>
      <c r="AL39" s="80"/>
      <c r="AM39" s="147"/>
      <c r="AN39" s="147"/>
      <c r="AO39" s="147"/>
    </row>
    <row r="40" spans="1:41" ht="13.5" thickBot="1">
      <c r="A40" s="92"/>
      <c r="B40" s="92"/>
      <c r="C40" s="193"/>
      <c r="D40" s="193"/>
      <c r="E40" s="193"/>
      <c r="F40" s="193"/>
      <c r="G40" s="193"/>
      <c r="H40" s="193"/>
      <c r="I40" s="193"/>
      <c r="J40" s="193"/>
      <c r="K40" s="193"/>
      <c r="L40" s="193"/>
      <c r="M40" s="193"/>
      <c r="N40" s="193"/>
      <c r="O40" s="193"/>
      <c r="P40" s="193"/>
      <c r="Q40" s="193"/>
      <c r="R40" s="193"/>
      <c r="S40" s="193"/>
      <c r="T40" s="92"/>
      <c r="U40" s="92"/>
      <c r="V40" s="194" t="s">
        <v>138</v>
      </c>
      <c r="W40" s="92"/>
      <c r="X40" s="92"/>
      <c r="Y40" s="92"/>
      <c r="Z40" s="92"/>
      <c r="AA40" s="195"/>
      <c r="AB40" s="92"/>
      <c r="AC40" s="92"/>
      <c r="AD40" s="92"/>
      <c r="AE40" s="92"/>
      <c r="AF40" s="195"/>
      <c r="AG40" s="92"/>
      <c r="AH40" s="92"/>
      <c r="AI40" s="80"/>
      <c r="AJ40" s="80"/>
      <c r="AK40" s="80"/>
      <c r="AL40" s="80"/>
      <c r="AM40" s="81"/>
      <c r="AN40" s="100"/>
      <c r="AO40" s="100"/>
    </row>
    <row r="41" spans="1:41" ht="13.5" thickBot="1">
      <c r="A41" s="80"/>
      <c r="B41" s="80"/>
      <c r="C41" s="130"/>
      <c r="D41" s="130"/>
      <c r="E41" s="130"/>
      <c r="F41" s="130"/>
      <c r="G41" s="130"/>
      <c r="H41" s="130"/>
      <c r="I41" s="130"/>
      <c r="J41" s="130"/>
      <c r="K41" s="139"/>
      <c r="L41" s="139"/>
      <c r="M41" s="139"/>
      <c r="N41" s="140"/>
      <c r="O41" s="140"/>
      <c r="P41" s="140"/>
      <c r="Q41" s="140"/>
      <c r="R41" s="139"/>
      <c r="S41" s="139"/>
      <c r="T41" s="94"/>
      <c r="U41" s="196"/>
      <c r="V41" s="116" t="s">
        <v>70</v>
      </c>
      <c r="W41" s="197">
        <v>5</v>
      </c>
      <c r="X41" s="101" t="s">
        <v>31</v>
      </c>
      <c r="Y41" s="92"/>
      <c r="Z41" s="92"/>
      <c r="AA41" s="245"/>
      <c r="AB41" s="142"/>
      <c r="AC41" s="142"/>
      <c r="AD41" s="92"/>
      <c r="AE41" s="92"/>
      <c r="AF41" s="199"/>
      <c r="AG41" s="142"/>
      <c r="AH41" s="142"/>
      <c r="AI41" s="80"/>
      <c r="AJ41" s="80"/>
      <c r="AK41" s="80"/>
      <c r="AL41" s="80"/>
      <c r="AM41" s="81"/>
      <c r="AN41" s="100"/>
      <c r="AO41" s="100"/>
    </row>
    <row r="42" spans="1:41" ht="13.5" thickBot="1">
      <c r="A42" s="80"/>
      <c r="B42" s="83"/>
      <c r="C42" s="246"/>
      <c r="D42" s="247"/>
      <c r="E42" s="246"/>
      <c r="F42" s="246"/>
      <c r="G42" s="246"/>
      <c r="H42" s="139"/>
      <c r="I42" s="130"/>
      <c r="J42" s="130"/>
      <c r="K42" s="139"/>
      <c r="L42" s="139"/>
      <c r="M42" s="139"/>
      <c r="N42" s="140"/>
      <c r="O42" s="140"/>
      <c r="P42" s="140"/>
      <c r="Q42" s="143"/>
      <c r="R42" s="144"/>
      <c r="S42" s="145"/>
      <c r="T42" s="94"/>
      <c r="U42" s="200"/>
      <c r="V42" s="248" t="s">
        <v>75</v>
      </c>
      <c r="W42" s="201">
        <v>3</v>
      </c>
      <c r="X42" s="180"/>
      <c r="Y42" s="108"/>
      <c r="Z42" s="184"/>
      <c r="AA42" s="116" t="s">
        <v>70</v>
      </c>
      <c r="AB42" s="197">
        <v>5</v>
      </c>
      <c r="AC42" s="101" t="s">
        <v>31</v>
      </c>
      <c r="AD42" s="92"/>
      <c r="AE42" s="92"/>
      <c r="AF42" s="80"/>
      <c r="AG42" s="80"/>
      <c r="AH42" s="80"/>
      <c r="AI42" s="80"/>
      <c r="AJ42" s="80"/>
      <c r="AK42" s="80"/>
      <c r="AL42" s="80"/>
      <c r="AM42" s="81"/>
      <c r="AN42" s="100"/>
      <c r="AO42" s="100"/>
    </row>
    <row r="43" spans="1:41" ht="13.5" thickBot="1">
      <c r="A43" s="80"/>
      <c r="B43" s="83"/>
      <c r="C43" s="139"/>
      <c r="D43" s="139"/>
      <c r="E43" s="139"/>
      <c r="F43" s="139"/>
      <c r="G43" s="139"/>
      <c r="H43" s="139"/>
      <c r="I43" s="130"/>
      <c r="J43" s="130"/>
      <c r="K43" s="140"/>
      <c r="L43" s="146"/>
      <c r="M43" s="140"/>
      <c r="N43" s="140"/>
      <c r="O43" s="140"/>
      <c r="P43" s="140"/>
      <c r="Q43" s="143"/>
      <c r="R43" s="144"/>
      <c r="S43" s="145"/>
      <c r="T43" s="94"/>
      <c r="U43" s="203"/>
      <c r="V43" s="249" t="s">
        <v>84</v>
      </c>
      <c r="W43" s="250">
        <v>3</v>
      </c>
      <c r="X43" s="101" t="s">
        <v>31</v>
      </c>
      <c r="Y43" s="120"/>
      <c r="Z43" s="92"/>
      <c r="AA43" s="121" t="s">
        <v>86</v>
      </c>
      <c r="AB43" s="201">
        <v>2</v>
      </c>
      <c r="AC43" s="180"/>
      <c r="AD43" s="108"/>
      <c r="AE43" s="92"/>
      <c r="AF43" s="198" t="s">
        <v>69</v>
      </c>
      <c r="AG43" s="142"/>
      <c r="AH43" s="142"/>
      <c r="AI43" s="80"/>
      <c r="AJ43" s="80"/>
      <c r="AK43" s="80"/>
      <c r="AL43" s="80" t="s">
        <v>44</v>
      </c>
      <c r="AN43" s="99"/>
      <c r="AO43" s="100"/>
    </row>
    <row r="44" spans="1:41" ht="13.5" thickBot="1">
      <c r="A44" s="80"/>
      <c r="B44" s="83"/>
      <c r="C44" s="246"/>
      <c r="D44" s="247"/>
      <c r="E44" s="246"/>
      <c r="F44" s="246"/>
      <c r="G44" s="246"/>
      <c r="H44" s="139"/>
      <c r="I44" s="130"/>
      <c r="J44" s="130"/>
      <c r="K44" s="139"/>
      <c r="L44" s="143"/>
      <c r="M44" s="144"/>
      <c r="N44" s="145"/>
      <c r="O44" s="140"/>
      <c r="P44" s="140"/>
      <c r="Q44" s="131"/>
      <c r="R44" s="85"/>
      <c r="S44" s="85"/>
      <c r="T44" s="94"/>
      <c r="U44" s="204"/>
      <c r="V44" s="251" t="s">
        <v>86</v>
      </c>
      <c r="W44" s="252">
        <v>5</v>
      </c>
      <c r="X44" s="180"/>
      <c r="Y44" s="205"/>
      <c r="Z44" s="92"/>
      <c r="AA44" s="80"/>
      <c r="AB44" s="80"/>
      <c r="AC44" s="85"/>
      <c r="AD44" s="92"/>
      <c r="AE44" s="115"/>
      <c r="AF44" s="116" t="s">
        <v>70</v>
      </c>
      <c r="AG44" s="197">
        <v>5</v>
      </c>
      <c r="AH44" s="101" t="s">
        <v>31</v>
      </c>
      <c r="AI44" s="80"/>
      <c r="AJ44" s="80"/>
      <c r="AK44" s="80"/>
      <c r="AL44" s="80"/>
      <c r="AM44" s="100"/>
      <c r="AN44" s="100"/>
      <c r="AO44" s="100"/>
    </row>
    <row r="45" spans="1:41" ht="13.5" thickBot="1">
      <c r="A45" s="80"/>
      <c r="B45" s="80"/>
      <c r="C45" s="130"/>
      <c r="D45" s="130"/>
      <c r="E45" s="130"/>
      <c r="F45" s="130"/>
      <c r="G45" s="130"/>
      <c r="H45" s="130"/>
      <c r="I45" s="130"/>
      <c r="J45" s="130"/>
      <c r="K45" s="139"/>
      <c r="L45" s="143"/>
      <c r="M45" s="144"/>
      <c r="N45" s="145"/>
      <c r="O45" s="140"/>
      <c r="P45" s="140"/>
      <c r="Q45" s="106"/>
      <c r="R45" s="85"/>
      <c r="S45" s="85"/>
      <c r="T45" s="94"/>
      <c r="U45" s="203"/>
      <c r="V45" s="116" t="s">
        <v>6</v>
      </c>
      <c r="W45" s="197">
        <v>5</v>
      </c>
      <c r="X45" s="101" t="s">
        <v>31</v>
      </c>
      <c r="Y45" s="92"/>
      <c r="Z45" s="92"/>
      <c r="AA45" s="245"/>
      <c r="AB45" s="142"/>
      <c r="AC45" s="85"/>
      <c r="AD45" s="120"/>
      <c r="AE45" s="92"/>
      <c r="AF45" s="121" t="s">
        <v>6</v>
      </c>
      <c r="AG45" s="201">
        <v>2</v>
      </c>
      <c r="AH45" s="180"/>
      <c r="AI45" s="80"/>
      <c r="AJ45" s="80"/>
      <c r="AK45" s="80"/>
      <c r="AL45" s="80"/>
      <c r="AM45" s="100"/>
      <c r="AN45" s="100"/>
      <c r="AO45" s="100"/>
    </row>
    <row r="46" spans="1:41" ht="13.5" thickBot="1">
      <c r="A46" s="80"/>
      <c r="B46" s="80"/>
      <c r="C46" s="130"/>
      <c r="D46" s="130"/>
      <c r="E46" s="130"/>
      <c r="F46" s="130"/>
      <c r="G46" s="130"/>
      <c r="H46" s="130"/>
      <c r="I46" s="130"/>
      <c r="J46" s="130"/>
      <c r="K46" s="139"/>
      <c r="L46" s="139"/>
      <c r="M46" s="139"/>
      <c r="N46" s="148"/>
      <c r="O46" s="140"/>
      <c r="P46" s="140"/>
      <c r="Q46" s="143"/>
      <c r="R46" s="144"/>
      <c r="S46" s="145"/>
      <c r="T46" s="94"/>
      <c r="U46" s="200"/>
      <c r="V46" s="248" t="s">
        <v>80</v>
      </c>
      <c r="W46" s="201">
        <v>4</v>
      </c>
      <c r="X46" s="180"/>
      <c r="Y46" s="108"/>
      <c r="Z46" s="184"/>
      <c r="AA46" s="116" t="s">
        <v>6</v>
      </c>
      <c r="AB46" s="197">
        <v>5</v>
      </c>
      <c r="AC46" s="101" t="s">
        <v>31</v>
      </c>
      <c r="AD46" s="124"/>
      <c r="AE46" s="92"/>
      <c r="AF46" s="80"/>
      <c r="AG46" s="80"/>
      <c r="AH46" s="85"/>
      <c r="AI46" s="80"/>
      <c r="AJ46" s="80"/>
      <c r="AK46" s="80"/>
      <c r="AL46" s="80"/>
      <c r="AM46" s="100"/>
      <c r="AN46" s="100"/>
      <c r="AO46" s="100"/>
    </row>
    <row r="47" spans="1:41" ht="13.5" thickBot="1">
      <c r="A47" s="80"/>
      <c r="B47" s="80"/>
      <c r="C47" s="130"/>
      <c r="D47" s="497"/>
      <c r="E47" s="497"/>
      <c r="F47" s="497"/>
      <c r="G47" s="497"/>
      <c r="H47" s="130"/>
      <c r="I47" s="130"/>
      <c r="J47" s="130"/>
      <c r="K47" s="140"/>
      <c r="L47" s="151"/>
      <c r="M47" s="94"/>
      <c r="N47" s="148"/>
      <c r="O47" s="140"/>
      <c r="P47" s="140"/>
      <c r="Q47" s="143"/>
      <c r="R47" s="144"/>
      <c r="S47" s="145"/>
      <c r="T47" s="94"/>
      <c r="U47" s="200"/>
      <c r="V47" s="249" t="s">
        <v>76</v>
      </c>
      <c r="W47" s="250">
        <v>5</v>
      </c>
      <c r="X47" s="101" t="s">
        <v>31</v>
      </c>
      <c r="Y47" s="124"/>
      <c r="Z47" s="92"/>
      <c r="AA47" s="121" t="s">
        <v>76</v>
      </c>
      <c r="AB47" s="201">
        <v>0</v>
      </c>
      <c r="AC47" s="180"/>
      <c r="AD47" s="92"/>
      <c r="AE47" s="92"/>
      <c r="AF47" s="151"/>
      <c r="AG47" s="83"/>
      <c r="AH47" s="85"/>
      <c r="AI47" s="139"/>
      <c r="AJ47" s="139"/>
      <c r="AK47" s="130"/>
      <c r="AL47" s="130"/>
      <c r="AM47" s="81"/>
      <c r="AN47" s="100"/>
      <c r="AO47" s="100"/>
    </row>
    <row r="48" spans="1:41" ht="13.5" thickBot="1">
      <c r="A48" s="80"/>
      <c r="B48" s="80"/>
      <c r="C48" s="130"/>
      <c r="D48" s="130"/>
      <c r="E48" s="130"/>
      <c r="F48" s="130"/>
      <c r="G48" s="130"/>
      <c r="H48" s="130"/>
      <c r="I48" s="130"/>
      <c r="J48" s="130"/>
      <c r="K48" s="139"/>
      <c r="L48" s="143"/>
      <c r="M48" s="144"/>
      <c r="N48" s="145"/>
      <c r="O48" s="140"/>
      <c r="P48" s="140"/>
      <c r="Q48" s="140"/>
      <c r="R48" s="139"/>
      <c r="S48" s="139"/>
      <c r="T48" s="94"/>
      <c r="U48" s="196"/>
      <c r="V48" s="251" t="s">
        <v>81</v>
      </c>
      <c r="W48" s="252">
        <v>4</v>
      </c>
      <c r="X48" s="180"/>
      <c r="Y48" s="92"/>
      <c r="Z48" s="92"/>
      <c r="AA48" s="199"/>
      <c r="AB48" s="142"/>
      <c r="AC48" s="142"/>
      <c r="AD48" s="94"/>
      <c r="AE48" s="140"/>
      <c r="AF48" s="112"/>
      <c r="AG48" s="141"/>
      <c r="AH48" s="113"/>
      <c r="AI48" s="139"/>
      <c r="AJ48" s="139"/>
      <c r="AK48" s="130"/>
      <c r="AL48" s="130"/>
      <c r="AM48" s="81"/>
      <c r="AN48" s="100"/>
      <c r="AO48" s="100"/>
    </row>
    <row r="49" spans="1:41" ht="12.75">
      <c r="A49" s="80"/>
      <c r="B49" s="80"/>
      <c r="C49" s="130"/>
      <c r="D49" s="130"/>
      <c r="E49" s="130"/>
      <c r="F49" s="130"/>
      <c r="G49" s="130"/>
      <c r="H49" s="130"/>
      <c r="I49" s="130"/>
      <c r="J49" s="130"/>
      <c r="K49" s="139"/>
      <c r="L49" s="143"/>
      <c r="M49" s="144"/>
      <c r="N49" s="145"/>
      <c r="O49" s="139"/>
      <c r="P49" s="139"/>
      <c r="Q49" s="139"/>
      <c r="R49" s="139"/>
      <c r="S49" s="139"/>
      <c r="T49" s="94"/>
      <c r="U49" s="92"/>
      <c r="V49" s="80"/>
      <c r="W49" s="80"/>
      <c r="X49" s="80"/>
      <c r="Y49" s="92"/>
      <c r="Z49" s="92"/>
      <c r="AA49" s="199"/>
      <c r="AB49" s="142"/>
      <c r="AC49" s="142"/>
      <c r="AD49" s="83"/>
      <c r="AE49" s="139"/>
      <c r="AF49" s="112"/>
      <c r="AG49" s="141"/>
      <c r="AH49" s="113"/>
      <c r="AI49" s="83"/>
      <c r="AJ49" s="83"/>
      <c r="AK49" s="80"/>
      <c r="AL49" s="80"/>
      <c r="AM49" s="147"/>
      <c r="AN49" s="147"/>
      <c r="AO49" s="100"/>
    </row>
    <row r="50" spans="1:41" ht="12.75">
      <c r="A50" s="80"/>
      <c r="B50" s="80"/>
      <c r="C50" s="130"/>
      <c r="D50" s="130"/>
      <c r="E50" s="130"/>
      <c r="F50" s="130"/>
      <c r="G50" s="130"/>
      <c r="H50" s="130"/>
      <c r="I50" s="130"/>
      <c r="J50" s="130"/>
      <c r="K50" s="130"/>
      <c r="L50" s="130"/>
      <c r="M50" s="130"/>
      <c r="N50" s="130"/>
      <c r="O50" s="130"/>
      <c r="P50" s="130"/>
      <c r="Q50" s="130"/>
      <c r="R50" s="130"/>
      <c r="S50" s="130"/>
      <c r="T50" s="80"/>
      <c r="U50" s="80"/>
      <c r="V50" s="130"/>
      <c r="W50" s="130"/>
      <c r="X50" s="130"/>
      <c r="Y50" s="130"/>
      <c r="Z50" s="130"/>
      <c r="AA50" s="80"/>
      <c r="AB50" s="80"/>
      <c r="AC50" s="80"/>
      <c r="AD50" s="80"/>
      <c r="AE50" s="80"/>
      <c r="AF50" s="83"/>
      <c r="AG50" s="85"/>
      <c r="AH50" s="85"/>
      <c r="AI50" s="83"/>
      <c r="AJ50" s="83"/>
      <c r="AK50" s="80"/>
      <c r="AL50" s="80"/>
      <c r="AM50" s="81"/>
      <c r="AN50" s="100"/>
      <c r="AO50" s="100"/>
    </row>
    <row r="51" spans="1:41" ht="12.75">
      <c r="A51" s="80"/>
      <c r="B51" s="80"/>
      <c r="C51" s="130"/>
      <c r="D51" s="130"/>
      <c r="E51" s="130"/>
      <c r="F51" s="130"/>
      <c r="G51" s="130"/>
      <c r="H51" s="130"/>
      <c r="I51" s="130"/>
      <c r="J51" s="130"/>
      <c r="K51" s="130"/>
      <c r="L51" s="130"/>
      <c r="M51" s="130"/>
      <c r="N51" s="130"/>
      <c r="O51" s="130"/>
      <c r="P51" s="130"/>
      <c r="Q51" s="130"/>
      <c r="R51" s="130"/>
      <c r="S51" s="130"/>
      <c r="T51" s="80"/>
      <c r="U51" s="80"/>
      <c r="V51" s="130"/>
      <c r="W51" s="130"/>
      <c r="X51" s="130"/>
      <c r="Y51" s="130"/>
      <c r="Z51" s="130"/>
      <c r="AA51" s="80"/>
      <c r="AB51" s="80"/>
      <c r="AC51" s="80"/>
      <c r="AD51" s="80"/>
      <c r="AE51" s="80"/>
      <c r="AF51" s="83"/>
      <c r="AG51" s="85"/>
      <c r="AH51" s="85"/>
      <c r="AI51" s="83"/>
      <c r="AJ51" s="83"/>
      <c r="AK51" s="80"/>
      <c r="AL51" s="80"/>
      <c r="AM51" s="81"/>
      <c r="AN51" s="100"/>
      <c r="AO51" s="100"/>
    </row>
    <row r="52" spans="3:41" ht="12.75">
      <c r="C52" s="2"/>
      <c r="D52" s="2"/>
      <c r="E52" s="2"/>
      <c r="F52" s="2"/>
      <c r="G52" s="2"/>
      <c r="H52" s="2"/>
      <c r="I52" s="2"/>
      <c r="J52" s="2"/>
      <c r="K52" s="2"/>
      <c r="L52" s="2"/>
      <c r="M52" s="2"/>
      <c r="N52" s="2"/>
      <c r="O52" s="2"/>
      <c r="P52" s="2"/>
      <c r="Q52" s="2"/>
      <c r="R52" s="2"/>
      <c r="S52" s="2"/>
      <c r="V52" s="2"/>
      <c r="W52" s="2"/>
      <c r="X52" s="2"/>
      <c r="Y52" s="2"/>
      <c r="Z52" s="2"/>
      <c r="AG52" s="154"/>
      <c r="AH52" s="154"/>
      <c r="AN52" s="99"/>
      <c r="AO52" s="99"/>
    </row>
    <row r="53" spans="3:41" ht="12.75">
      <c r="C53" s="2"/>
      <c r="D53" s="2"/>
      <c r="E53" s="2"/>
      <c r="F53" s="2"/>
      <c r="G53" s="2"/>
      <c r="H53" s="2"/>
      <c r="I53" s="2"/>
      <c r="J53" s="2"/>
      <c r="K53" s="2"/>
      <c r="L53" s="2"/>
      <c r="M53" s="2"/>
      <c r="N53" s="2"/>
      <c r="O53" s="2"/>
      <c r="P53" s="2"/>
      <c r="Q53" s="2"/>
      <c r="R53" s="2"/>
      <c r="S53" s="2"/>
      <c r="V53" s="2"/>
      <c r="W53" s="2"/>
      <c r="X53" s="2"/>
      <c r="Y53" s="2"/>
      <c r="Z53" s="2"/>
      <c r="AA53" s="153"/>
      <c r="AB53" s="154"/>
      <c r="AC53" s="154"/>
      <c r="AG53" s="154"/>
      <c r="AH53" s="154"/>
      <c r="AN53" s="99"/>
      <c r="AO53" s="99"/>
    </row>
    <row r="54" spans="3:41" ht="12.75">
      <c r="C54" s="2"/>
      <c r="D54" s="2"/>
      <c r="E54" s="2"/>
      <c r="F54" s="2"/>
      <c r="G54" s="2"/>
      <c r="H54" s="2"/>
      <c r="I54" s="2"/>
      <c r="J54" s="2"/>
      <c r="K54" s="2"/>
      <c r="L54" s="2"/>
      <c r="M54" s="2"/>
      <c r="N54" s="2"/>
      <c r="O54" s="2"/>
      <c r="P54" s="2"/>
      <c r="Q54" s="2"/>
      <c r="R54" s="2"/>
      <c r="S54" s="2"/>
      <c r="AB54" s="154"/>
      <c r="AC54" s="154"/>
      <c r="AG54" s="154"/>
      <c r="AH54" s="154"/>
      <c r="AN54" s="99"/>
      <c r="AO54" s="99"/>
    </row>
    <row r="55" spans="3:41" ht="12.75">
      <c r="C55" s="2"/>
      <c r="D55" s="2"/>
      <c r="E55" s="2"/>
      <c r="F55" s="2"/>
      <c r="G55" s="2"/>
      <c r="H55" s="2"/>
      <c r="I55" s="2"/>
      <c r="J55" s="2"/>
      <c r="K55" s="2"/>
      <c r="L55" s="2"/>
      <c r="M55" s="2"/>
      <c r="N55" s="2"/>
      <c r="O55" s="2"/>
      <c r="P55" s="2"/>
      <c r="Q55" s="2"/>
      <c r="R55" s="2"/>
      <c r="S55" s="2"/>
      <c r="AA55" s="2"/>
      <c r="AB55" s="2"/>
      <c r="AC55" s="2"/>
      <c r="AD55" s="2"/>
      <c r="AE55" s="2"/>
      <c r="AF55" s="2"/>
      <c r="AG55" s="2"/>
      <c r="AH55" s="2"/>
      <c r="AI55" s="2"/>
      <c r="AJ55" s="2"/>
      <c r="AK55" s="2"/>
      <c r="AN55" s="99"/>
      <c r="AO55" s="99"/>
    </row>
    <row r="56" spans="3:41" ht="12.75">
      <c r="C56" s="2"/>
      <c r="D56" s="2"/>
      <c r="E56" s="2"/>
      <c r="F56" s="2"/>
      <c r="G56" s="2"/>
      <c r="H56" s="2"/>
      <c r="I56" s="2"/>
      <c r="J56" s="2"/>
      <c r="K56" s="2"/>
      <c r="L56" s="2"/>
      <c r="M56" s="2"/>
      <c r="N56" s="2"/>
      <c r="O56" s="2"/>
      <c r="P56" s="2"/>
      <c r="Q56" s="2"/>
      <c r="R56" s="2"/>
      <c r="S56" s="2"/>
      <c r="AA56" s="2"/>
      <c r="AB56" s="2"/>
      <c r="AC56" s="2"/>
      <c r="AD56" s="2"/>
      <c r="AE56" s="2"/>
      <c r="AF56" s="2"/>
      <c r="AG56" s="2"/>
      <c r="AH56" s="2"/>
      <c r="AI56" s="2"/>
      <c r="AJ56" s="2"/>
      <c r="AK56" s="2"/>
      <c r="AN56" s="99"/>
      <c r="AO56" s="99"/>
    </row>
    <row r="57" spans="40:41" ht="12.75">
      <c r="AN57" s="99"/>
      <c r="AO57" s="99"/>
    </row>
    <row r="58" spans="40:41" ht="12.75">
      <c r="AN58" s="99"/>
      <c r="AO58" s="99"/>
    </row>
    <row r="59" spans="40:41" ht="12.75">
      <c r="AN59" s="99"/>
      <c r="AO59" s="99"/>
    </row>
    <row r="60" spans="40:41" ht="12.75">
      <c r="AN60" s="99"/>
      <c r="AO60" s="99"/>
    </row>
    <row r="61" spans="40:41" ht="12.75">
      <c r="AN61" s="99"/>
      <c r="AO61" s="99"/>
    </row>
    <row r="62" spans="40:41" ht="12.75">
      <c r="AN62" s="99"/>
      <c r="AO62" s="99"/>
    </row>
    <row r="63" spans="40:41" ht="12.75">
      <c r="AN63" s="99"/>
      <c r="AO63" s="99"/>
    </row>
    <row r="64" spans="40:41" ht="12.75">
      <c r="AN64" s="99"/>
      <c r="AO64" s="99"/>
    </row>
    <row r="65" spans="40:41" ht="12.75">
      <c r="AN65" s="99"/>
      <c r="AO65" s="99"/>
    </row>
    <row r="66" spans="40:41" ht="12.75">
      <c r="AN66" s="99"/>
      <c r="AO66" s="99"/>
    </row>
    <row r="67" spans="40:41" ht="12.75">
      <c r="AN67" s="99"/>
      <c r="AO67" s="99"/>
    </row>
    <row r="68" spans="40:41" ht="12.75">
      <c r="AN68" s="99"/>
      <c r="AO68" s="99"/>
    </row>
    <row r="69" spans="40:41" ht="12.75">
      <c r="AN69" s="99"/>
      <c r="AO69" s="99"/>
    </row>
    <row r="70" spans="40:41" ht="12.75">
      <c r="AN70" s="99"/>
      <c r="AO70" s="99"/>
    </row>
    <row r="71" spans="40:41" ht="12.75">
      <c r="AN71" s="99"/>
      <c r="AO71" s="99"/>
    </row>
    <row r="72" spans="40:41" ht="12.75">
      <c r="AN72" s="99"/>
      <c r="AO72" s="99"/>
    </row>
    <row r="73" spans="40:41" ht="12.75">
      <c r="AN73" s="99"/>
      <c r="AO73" s="99"/>
    </row>
    <row r="74" spans="40:41" ht="12.75">
      <c r="AN74" s="99"/>
      <c r="AO74" s="99"/>
    </row>
    <row r="75" spans="40:41" ht="12.75">
      <c r="AN75" s="99"/>
      <c r="AO75" s="99"/>
    </row>
    <row r="76" spans="40:41" ht="12.75">
      <c r="AN76" s="99"/>
      <c r="AO76" s="99"/>
    </row>
    <row r="77" spans="40:41" ht="12.75">
      <c r="AN77" s="99"/>
      <c r="AO77" s="99"/>
    </row>
    <row r="78" spans="40:41" ht="12.75">
      <c r="AN78" s="99"/>
      <c r="AO78" s="99"/>
    </row>
    <row r="79" spans="40:41" ht="12.75">
      <c r="AN79" s="99"/>
      <c r="AO79" s="99"/>
    </row>
    <row r="80" spans="40:41" ht="12.75">
      <c r="AN80" s="99"/>
      <c r="AO80" s="99"/>
    </row>
    <row r="81" spans="40:41" ht="12.75">
      <c r="AN81" s="99"/>
      <c r="AO81" s="99"/>
    </row>
    <row r="82" spans="40:41" ht="12.75">
      <c r="AN82" s="99"/>
      <c r="AO82" s="99"/>
    </row>
    <row r="83" spans="40:41" ht="12.75">
      <c r="AN83" s="99"/>
      <c r="AO83" s="99"/>
    </row>
    <row r="84" spans="40:41" ht="12.75">
      <c r="AN84" s="99"/>
      <c r="AO84" s="99"/>
    </row>
    <row r="85" spans="40:41" ht="12.75">
      <c r="AN85" s="99"/>
      <c r="AO85" s="99"/>
    </row>
    <row r="86" spans="40:41" ht="12.75">
      <c r="AN86" s="99"/>
      <c r="AO86" s="99"/>
    </row>
    <row r="87" spans="40:41" ht="12.75">
      <c r="AN87" s="99"/>
      <c r="AO87" s="99"/>
    </row>
    <row r="88" spans="40:41" ht="12.75">
      <c r="AN88" s="99"/>
      <c r="AO88" s="99"/>
    </row>
    <row r="89" spans="40:41" ht="12.75">
      <c r="AN89" s="99"/>
      <c r="AO89" s="99"/>
    </row>
    <row r="90" spans="40:41" ht="12.75">
      <c r="AN90" s="99"/>
      <c r="AO90" s="99"/>
    </row>
    <row r="91" spans="40:41" ht="12.75">
      <c r="AN91" s="99"/>
      <c r="AO91" s="99"/>
    </row>
    <row r="92" spans="40:41" ht="12.75">
      <c r="AN92" s="99"/>
      <c r="AO92" s="99"/>
    </row>
    <row r="93" spans="40:41" ht="12.75">
      <c r="AN93" s="99"/>
      <c r="AO93" s="99"/>
    </row>
    <row r="94" spans="40:41" ht="12.75">
      <c r="AN94" s="99"/>
      <c r="AO94" s="99"/>
    </row>
    <row r="95" spans="40:41" ht="12.75">
      <c r="AN95" s="99"/>
      <c r="AO95" s="99"/>
    </row>
    <row r="96" spans="40:41" ht="12.75">
      <c r="AN96" s="99"/>
      <c r="AO96" s="99"/>
    </row>
    <row r="97" spans="40:41" ht="12.75">
      <c r="AN97" s="99"/>
      <c r="AO97" s="99"/>
    </row>
    <row r="98" spans="40:41" ht="12.75">
      <c r="AN98" s="99"/>
      <c r="AO98" s="99"/>
    </row>
    <row r="99" spans="40:41" ht="12.75">
      <c r="AN99" s="99"/>
      <c r="AO99" s="99"/>
    </row>
    <row r="100" spans="40:41" ht="12.75">
      <c r="AN100" s="99"/>
      <c r="AO100" s="99"/>
    </row>
    <row r="101" spans="40:41" ht="12.75">
      <c r="AN101" s="99"/>
      <c r="AO101" s="99"/>
    </row>
    <row r="102" spans="40:41" ht="12.75">
      <c r="AN102" s="99"/>
      <c r="AO102" s="99"/>
    </row>
    <row r="103" spans="40:41" ht="12.75">
      <c r="AN103" s="99"/>
      <c r="AO103" s="99"/>
    </row>
    <row r="104" spans="40:41" ht="12.75">
      <c r="AN104" s="99"/>
      <c r="AO104" s="99"/>
    </row>
    <row r="105" spans="40:41" ht="12.75">
      <c r="AN105" s="99"/>
      <c r="AO105" s="99"/>
    </row>
    <row r="106" spans="40:41" ht="12.75">
      <c r="AN106" s="99"/>
      <c r="AO106" s="99"/>
    </row>
    <row r="107" spans="40:41" ht="12.75">
      <c r="AN107" s="99"/>
      <c r="AO107" s="99"/>
    </row>
    <row r="108" spans="40:41" ht="12.75">
      <c r="AN108" s="99"/>
      <c r="AO108" s="99"/>
    </row>
    <row r="109" spans="40:41" ht="12.75">
      <c r="AN109" s="99"/>
      <c r="AO109" s="99"/>
    </row>
    <row r="110" spans="40:41" ht="12.75">
      <c r="AN110" s="99"/>
      <c r="AO110" s="99"/>
    </row>
    <row r="111" spans="40:41" ht="12.75">
      <c r="AN111" s="99"/>
      <c r="AO111" s="99"/>
    </row>
    <row r="112" spans="40:41" ht="12.75">
      <c r="AN112" s="99"/>
      <c r="AO112" s="99"/>
    </row>
    <row r="113" spans="40:41" ht="12.75">
      <c r="AN113" s="99"/>
      <c r="AO113" s="99"/>
    </row>
    <row r="114" spans="40:41" ht="12.75">
      <c r="AN114" s="99"/>
      <c r="AO114" s="99"/>
    </row>
    <row r="115" spans="40:41" ht="12.75">
      <c r="AN115" s="99"/>
      <c r="AO115" s="99"/>
    </row>
    <row r="116" spans="40:41" ht="12.75">
      <c r="AN116" s="99"/>
      <c r="AO116" s="99"/>
    </row>
    <row r="117" spans="40:41" ht="12.75">
      <c r="AN117" s="99"/>
      <c r="AO117" s="99"/>
    </row>
    <row r="118" spans="40:41" ht="12.75">
      <c r="AN118" s="99"/>
      <c r="AO118" s="99"/>
    </row>
    <row r="119" spans="40:41" ht="12.75">
      <c r="AN119" s="99"/>
      <c r="AO119" s="99"/>
    </row>
    <row r="120" spans="40:41" ht="12.75">
      <c r="AN120" s="99"/>
      <c r="AO120" s="99"/>
    </row>
    <row r="121" spans="40:41" ht="12.75">
      <c r="AN121" s="99"/>
      <c r="AO121" s="99"/>
    </row>
    <row r="122" spans="40:41" ht="12.75">
      <c r="AN122" s="99"/>
      <c r="AO122" s="99"/>
    </row>
    <row r="123" spans="40:41" ht="12.75">
      <c r="AN123" s="99"/>
      <c r="AO123" s="99"/>
    </row>
    <row r="124" spans="40:41" ht="12.75">
      <c r="AN124" s="99"/>
      <c r="AO124" s="99"/>
    </row>
    <row r="125" spans="40:41" ht="12.75">
      <c r="AN125" s="99"/>
      <c r="AO125" s="99"/>
    </row>
    <row r="126" spans="40:41" ht="12.75">
      <c r="AN126" s="99"/>
      <c r="AO126" s="99"/>
    </row>
    <row r="127" spans="40:41" ht="12.75">
      <c r="AN127" s="99"/>
      <c r="AO127" s="99"/>
    </row>
    <row r="128" spans="40:41" ht="12.75">
      <c r="AN128" s="99"/>
      <c r="AO128" s="99"/>
    </row>
    <row r="129" spans="40:41" ht="12.75">
      <c r="AN129" s="99"/>
      <c r="AO129" s="99"/>
    </row>
    <row r="130" spans="40:41" ht="12.75">
      <c r="AN130" s="99"/>
      <c r="AO130" s="99"/>
    </row>
    <row r="131" spans="40:41" ht="12.75">
      <c r="AN131" s="99"/>
      <c r="AO131" s="99"/>
    </row>
    <row r="132" spans="40:41" ht="12.75">
      <c r="AN132" s="99"/>
      <c r="AO132" s="99"/>
    </row>
    <row r="133" spans="40:41" ht="12.75">
      <c r="AN133" s="99"/>
      <c r="AO133" s="99"/>
    </row>
    <row r="134" spans="40:41" ht="12.75">
      <c r="AN134" s="99"/>
      <c r="AO134" s="99"/>
    </row>
    <row r="135" spans="40:41" ht="12.75">
      <c r="AN135" s="99"/>
      <c r="AO135" s="99"/>
    </row>
    <row r="136" spans="40:41" ht="12.75">
      <c r="AN136" s="99"/>
      <c r="AO136" s="99"/>
    </row>
    <row r="137" spans="40:41" ht="12.75">
      <c r="AN137" s="99"/>
      <c r="AO137" s="99"/>
    </row>
    <row r="138" spans="40:41" ht="12.75">
      <c r="AN138" s="99"/>
      <c r="AO138" s="99"/>
    </row>
    <row r="139" spans="40:41" ht="12.75">
      <c r="AN139" s="99"/>
      <c r="AO139" s="99"/>
    </row>
    <row r="140" spans="40:41" ht="12.75">
      <c r="AN140" s="99"/>
      <c r="AO140" s="99"/>
    </row>
    <row r="141" spans="40:41" ht="12.75">
      <c r="AN141" s="99"/>
      <c r="AO141" s="99"/>
    </row>
    <row r="142" spans="40:41" ht="12.75">
      <c r="AN142" s="99"/>
      <c r="AO142" s="99"/>
    </row>
    <row r="143" spans="40:41" ht="12.75">
      <c r="AN143" s="99"/>
      <c r="AO143" s="99"/>
    </row>
    <row r="144" spans="40:41" ht="12.75">
      <c r="AN144" s="99"/>
      <c r="AO144" s="99"/>
    </row>
    <row r="145" spans="40:41" ht="12.75">
      <c r="AN145" s="99"/>
      <c r="AO145" s="99"/>
    </row>
    <row r="146" spans="40:41" ht="12.75">
      <c r="AN146" s="99"/>
      <c r="AO146" s="99"/>
    </row>
    <row r="147" spans="40:41" ht="12.75">
      <c r="AN147" s="99"/>
      <c r="AO147" s="99"/>
    </row>
    <row r="148" spans="40:41" ht="12.75">
      <c r="AN148" s="99"/>
      <c r="AO148" s="99"/>
    </row>
    <row r="149" spans="40:41" ht="12.75">
      <c r="AN149" s="99"/>
      <c r="AO149" s="99"/>
    </row>
    <row r="150" spans="40:41" ht="12.75">
      <c r="AN150" s="99"/>
      <c r="AO150" s="99"/>
    </row>
    <row r="151" spans="40:41" ht="12.75">
      <c r="AN151" s="99"/>
      <c r="AO151" s="99"/>
    </row>
    <row r="152" spans="40:41" ht="12.75">
      <c r="AN152" s="99"/>
      <c r="AO152" s="99"/>
    </row>
    <row r="153" spans="40:41" ht="12.75">
      <c r="AN153" s="99"/>
      <c r="AO153" s="99"/>
    </row>
    <row r="154" spans="40:41" ht="12.75">
      <c r="AN154" s="99"/>
      <c r="AO154" s="99"/>
    </row>
    <row r="155" spans="40:41" ht="12.75">
      <c r="AN155" s="99"/>
      <c r="AO155" s="99"/>
    </row>
    <row r="156" spans="40:41" ht="12.75">
      <c r="AN156" s="99"/>
      <c r="AO156" s="99"/>
    </row>
    <row r="157" spans="40:41" ht="12.75">
      <c r="AN157" s="99"/>
      <c r="AO157" s="99"/>
    </row>
    <row r="158" spans="40:41" ht="12.75">
      <c r="AN158" s="99"/>
      <c r="AO158" s="99"/>
    </row>
    <row r="159" spans="40:41" ht="12.75">
      <c r="AN159" s="99"/>
      <c r="AO159" s="99"/>
    </row>
    <row r="160" spans="40:41" ht="12.75">
      <c r="AN160" s="99"/>
      <c r="AO160" s="99"/>
    </row>
    <row r="161" spans="40:41" ht="12.75">
      <c r="AN161" s="99"/>
      <c r="AO161" s="99"/>
    </row>
    <row r="162" spans="40:41" ht="12.75">
      <c r="AN162" s="99"/>
      <c r="AO162" s="99"/>
    </row>
    <row r="163" spans="40:41" ht="12.75">
      <c r="AN163" s="99"/>
      <c r="AO163" s="99"/>
    </row>
    <row r="164" spans="40:41" ht="12.75">
      <c r="AN164" s="99"/>
      <c r="AO164" s="99"/>
    </row>
    <row r="165" spans="40:41" ht="12.75">
      <c r="AN165" s="99"/>
      <c r="AO165" s="99"/>
    </row>
    <row r="166" spans="40:41" ht="12.75">
      <c r="AN166" s="99"/>
      <c r="AO166" s="99"/>
    </row>
    <row r="167" spans="40:41" ht="12.75">
      <c r="AN167" s="99"/>
      <c r="AO167" s="99"/>
    </row>
    <row r="168" spans="40:41" ht="12.75">
      <c r="AN168" s="99"/>
      <c r="AO168" s="99"/>
    </row>
    <row r="169" spans="40:41" ht="12.75">
      <c r="AN169" s="99"/>
      <c r="AO169" s="99"/>
    </row>
    <row r="170" spans="40:41" ht="12.75">
      <c r="AN170" s="99"/>
      <c r="AO170" s="99"/>
    </row>
    <row r="171" spans="40:41" ht="12.75">
      <c r="AN171" s="99"/>
      <c r="AO171" s="99"/>
    </row>
    <row r="172" spans="40:41" ht="12.75">
      <c r="AN172" s="99"/>
      <c r="AO172" s="99"/>
    </row>
    <row r="173" spans="40:41" ht="12.75">
      <c r="AN173" s="99"/>
      <c r="AO173" s="99"/>
    </row>
    <row r="174" spans="40:41" ht="12.75">
      <c r="AN174" s="99"/>
      <c r="AO174" s="99"/>
    </row>
    <row r="175" spans="40:41" ht="12.75">
      <c r="AN175" s="99"/>
      <c r="AO175" s="99"/>
    </row>
    <row r="176" spans="40:41" ht="12.75">
      <c r="AN176" s="99"/>
      <c r="AO176" s="99"/>
    </row>
    <row r="177" spans="40:41" ht="12.75">
      <c r="AN177" s="99"/>
      <c r="AO177" s="99"/>
    </row>
    <row r="178" spans="40:41" ht="12.75">
      <c r="AN178" s="99"/>
      <c r="AO178" s="99"/>
    </row>
    <row r="179" spans="40:41" ht="12.75">
      <c r="AN179" s="99"/>
      <c r="AO179" s="99"/>
    </row>
    <row r="180" spans="40:41" ht="12.75">
      <c r="AN180" s="99"/>
      <c r="AO180" s="99"/>
    </row>
    <row r="181" spans="40:41" ht="12.75">
      <c r="AN181" s="99"/>
      <c r="AO181" s="99"/>
    </row>
    <row r="182" spans="40:41" ht="12.75">
      <c r="AN182" s="99"/>
      <c r="AO182" s="99"/>
    </row>
    <row r="183" spans="40:41" ht="12.75">
      <c r="AN183" s="99"/>
      <c r="AO183" s="99"/>
    </row>
    <row r="184" spans="40:41" ht="12.75">
      <c r="AN184" s="99"/>
      <c r="AO184" s="99"/>
    </row>
    <row r="185" spans="40:41" ht="12.75">
      <c r="AN185" s="99"/>
      <c r="AO185" s="99"/>
    </row>
    <row r="186" spans="40:41" ht="12.75">
      <c r="AN186" s="99"/>
      <c r="AO186" s="99"/>
    </row>
    <row r="187" spans="40:41" ht="12.75">
      <c r="AN187" s="99"/>
      <c r="AO187" s="99"/>
    </row>
    <row r="188" spans="40:41" ht="12.75">
      <c r="AN188" s="99"/>
      <c r="AO188" s="99"/>
    </row>
    <row r="189" spans="40:41" ht="12.75">
      <c r="AN189" s="99"/>
      <c r="AO189" s="99"/>
    </row>
    <row r="190" spans="40:41" ht="12.75">
      <c r="AN190" s="99"/>
      <c r="AO190" s="99"/>
    </row>
    <row r="191" spans="40:41" ht="12.75">
      <c r="AN191" s="99"/>
      <c r="AO191" s="99"/>
    </row>
    <row r="192" spans="40:41" ht="12.75">
      <c r="AN192" s="99"/>
      <c r="AO192" s="99"/>
    </row>
    <row r="193" spans="40:41" ht="12.75">
      <c r="AN193" s="99"/>
      <c r="AO193" s="99"/>
    </row>
    <row r="194" spans="40:41" ht="12.75">
      <c r="AN194" s="99"/>
      <c r="AO194" s="99"/>
    </row>
    <row r="195" spans="40:41" ht="12.75">
      <c r="AN195" s="99"/>
      <c r="AO195" s="99"/>
    </row>
    <row r="196" spans="40:41" ht="12.75">
      <c r="AN196" s="99"/>
      <c r="AO196" s="99"/>
    </row>
    <row r="197" spans="40:41" ht="12.75">
      <c r="AN197" s="99"/>
      <c r="AO197" s="99"/>
    </row>
    <row r="198" spans="40:41" ht="12.75">
      <c r="AN198" s="99"/>
      <c r="AO198" s="99"/>
    </row>
    <row r="199" spans="40:41" ht="12.75">
      <c r="AN199" s="99"/>
      <c r="AO199" s="99"/>
    </row>
    <row r="200" spans="40:41" ht="12.75">
      <c r="AN200" s="99"/>
      <c r="AO200" s="99"/>
    </row>
    <row r="201" spans="40:41" ht="12.75">
      <c r="AN201" s="99"/>
      <c r="AO201" s="99"/>
    </row>
    <row r="202" spans="40:41" ht="12.75">
      <c r="AN202" s="99"/>
      <c r="AO202" s="99"/>
    </row>
    <row r="203" spans="40:41" ht="12.75">
      <c r="AN203" s="99"/>
      <c r="AO203" s="99"/>
    </row>
    <row r="204" spans="40:41" ht="12.75">
      <c r="AN204" s="99"/>
      <c r="AO204" s="99"/>
    </row>
    <row r="205" spans="40:41" ht="12.75">
      <c r="AN205" s="99"/>
      <c r="AO205" s="99"/>
    </row>
    <row r="206" spans="40:41" ht="12.75">
      <c r="AN206" s="99"/>
      <c r="AO206" s="99"/>
    </row>
    <row r="207" spans="40:41" ht="12.75">
      <c r="AN207" s="99"/>
      <c r="AO207" s="99"/>
    </row>
    <row r="208" spans="40:41" ht="12.75">
      <c r="AN208" s="99"/>
      <c r="AO208" s="99"/>
    </row>
    <row r="209" spans="40:41" ht="12.75">
      <c r="AN209" s="99"/>
      <c r="AO209" s="99"/>
    </row>
    <row r="210" spans="40:41" ht="12.75">
      <c r="AN210" s="99"/>
      <c r="AO210" s="99"/>
    </row>
    <row r="211" spans="40:41" ht="12.75">
      <c r="AN211" s="99"/>
      <c r="AO211" s="99"/>
    </row>
    <row r="212" spans="40:41" ht="12.75">
      <c r="AN212" s="99"/>
      <c r="AO212" s="99"/>
    </row>
    <row r="213" spans="40:41" ht="12.75">
      <c r="AN213" s="99"/>
      <c r="AO213" s="99"/>
    </row>
    <row r="214" spans="40:41" ht="12.75">
      <c r="AN214" s="99"/>
      <c r="AO214" s="99"/>
    </row>
    <row r="215" spans="40:41" ht="12.75">
      <c r="AN215" s="99"/>
      <c r="AO215" s="99"/>
    </row>
    <row r="216" spans="40:41" ht="12.75">
      <c r="AN216" s="99"/>
      <c r="AO216" s="99"/>
    </row>
    <row r="217" spans="40:41" ht="12.75">
      <c r="AN217" s="99"/>
      <c r="AO217" s="99"/>
    </row>
    <row r="218" spans="40:41" ht="12.75">
      <c r="AN218" s="99"/>
      <c r="AO218" s="99"/>
    </row>
    <row r="219" spans="40:41" ht="12.75">
      <c r="AN219" s="99"/>
      <c r="AO219" s="99"/>
    </row>
    <row r="220" spans="40:41" ht="12.75">
      <c r="AN220" s="99"/>
      <c r="AO220" s="99"/>
    </row>
    <row r="221" spans="40:41" ht="12.75">
      <c r="AN221" s="99"/>
      <c r="AO221" s="99"/>
    </row>
    <row r="222" spans="40:41" ht="12.75">
      <c r="AN222" s="99"/>
      <c r="AO222" s="99"/>
    </row>
    <row r="223" spans="40:41" ht="12.75">
      <c r="AN223" s="99"/>
      <c r="AO223" s="99"/>
    </row>
    <row r="224" spans="40:41" ht="12.75">
      <c r="AN224" s="99"/>
      <c r="AO224" s="99"/>
    </row>
    <row r="225" spans="40:41" ht="12.75">
      <c r="AN225" s="99"/>
      <c r="AO225" s="99"/>
    </row>
    <row r="226" spans="40:41" ht="12.75">
      <c r="AN226" s="99"/>
      <c r="AO226" s="99"/>
    </row>
    <row r="227" spans="40:41" ht="12.75">
      <c r="AN227" s="99"/>
      <c r="AO227" s="99"/>
    </row>
    <row r="228" spans="40:41" ht="12.75">
      <c r="AN228" s="99"/>
      <c r="AO228" s="99"/>
    </row>
    <row r="229" spans="40:41" ht="12.75">
      <c r="AN229" s="99"/>
      <c r="AO229" s="99"/>
    </row>
    <row r="230" spans="40:41" ht="12.75">
      <c r="AN230" s="99"/>
      <c r="AO230" s="99"/>
    </row>
    <row r="231" spans="40:41" ht="12.75">
      <c r="AN231" s="99"/>
      <c r="AO231" s="99"/>
    </row>
    <row r="232" spans="40:41" ht="12.75">
      <c r="AN232" s="99"/>
      <c r="AO232" s="99"/>
    </row>
    <row r="233" spans="40:41" ht="12.75">
      <c r="AN233" s="99"/>
      <c r="AO233" s="99"/>
    </row>
    <row r="234" spans="40:41" ht="12.75">
      <c r="AN234" s="99"/>
      <c r="AO234" s="99"/>
    </row>
    <row r="235" spans="40:41" ht="12.75">
      <c r="AN235" s="99"/>
      <c r="AO235" s="99"/>
    </row>
    <row r="236" spans="40:41" ht="12.75">
      <c r="AN236" s="99"/>
      <c r="AO236" s="99"/>
    </row>
    <row r="237" spans="40:41" ht="12.75">
      <c r="AN237" s="99"/>
      <c r="AO237" s="99"/>
    </row>
    <row r="238" spans="40:41" ht="12.75">
      <c r="AN238" s="99"/>
      <c r="AO238" s="99"/>
    </row>
    <row r="239" spans="40:41" ht="12.75">
      <c r="AN239" s="99"/>
      <c r="AO239" s="99"/>
    </row>
    <row r="240" spans="40:41" ht="12.75">
      <c r="AN240" s="99"/>
      <c r="AO240" s="99"/>
    </row>
    <row r="241" spans="40:41" ht="12.75">
      <c r="AN241" s="99"/>
      <c r="AO241" s="99"/>
    </row>
    <row r="242" spans="40:41" ht="12.75">
      <c r="AN242" s="99"/>
      <c r="AO242" s="99"/>
    </row>
    <row r="243" spans="40:41" ht="12.75">
      <c r="AN243" s="99"/>
      <c r="AO243" s="99"/>
    </row>
    <row r="244" spans="40:41" ht="12.75">
      <c r="AN244" s="99"/>
      <c r="AO244" s="99"/>
    </row>
    <row r="245" spans="40:41" ht="12.75">
      <c r="AN245" s="99"/>
      <c r="AO245" s="99"/>
    </row>
    <row r="246" spans="40:41" ht="12.75">
      <c r="AN246" s="99"/>
      <c r="AO246" s="99"/>
    </row>
    <row r="247" spans="40:41" ht="12.75">
      <c r="AN247" s="99"/>
      <c r="AO247" s="99"/>
    </row>
    <row r="248" spans="40:41" ht="12.75">
      <c r="AN248" s="99"/>
      <c r="AO248" s="99"/>
    </row>
    <row r="249" spans="40:41" ht="12.75">
      <c r="AN249" s="99"/>
      <c r="AO249" s="99"/>
    </row>
  </sheetData>
  <mergeCells count="6">
    <mergeCell ref="D47:G47"/>
    <mergeCell ref="AJ4:AK4"/>
    <mergeCell ref="AA1:AF2"/>
    <mergeCell ref="L1:Z2"/>
    <mergeCell ref="AM4:AO4"/>
    <mergeCell ref="AJ39:AK39"/>
  </mergeCells>
  <conditionalFormatting sqref="D17 AB23 D33 H17 M7 H33 AB15 AB19 AB11 M35 H25 H9 AB7 AB35 D25 M31 M27 AB31 AB27 D9 R23 R15 R19 R11 R7 R35 R31 R27 M23 M15 M19 M11 AG17 AG33 AG25 AG9">
    <cfRule type="expression" priority="1" dxfId="3" stopIfTrue="1">
      <formula>OR(C7="***",C8="***")</formula>
    </cfRule>
  </conditionalFormatting>
  <conditionalFormatting sqref="AB28 AB24 AB8 M36 H26 D26 AB12 D18 AB36 H18 H10 H34 D10 AB32 M32 D34 AB16 AB20 M16 M20 R28 R24 R8 R12 R36 R32 R16 R20 M28 M24 M8 M12 AG26 AG18 AG10 AG34">
    <cfRule type="expression" priority="2" dxfId="3" stopIfTrue="1">
      <formula>OR(C7="***",C8="***")</formula>
    </cfRule>
  </conditionalFormatting>
  <conditionalFormatting sqref="O19 O15 O11 O7">
    <cfRule type="expression" priority="3" dxfId="3" stopIfTrue="1">
      <formula>OR(M7="***",M8="***")</formula>
    </cfRule>
  </conditionalFormatting>
  <conditionalFormatting sqref="O20 O16 O12 O8">
    <cfRule type="expression" priority="4" dxfId="3" stopIfTrue="1">
      <formula>OR(M7="***",M8="***")</formula>
    </cfRule>
  </conditionalFormatting>
  <conditionalFormatting sqref="N8 X9 X11 X13 X15 X17 X19 X21 X23 X25 X27 X29 X31 X33 X35 X37 S8 S12 S16 S20 S24 S28 S32 S36 N36 N32 N28 N24 N20 X7 N12 N16">
    <cfRule type="expression" priority="5" dxfId="4" stopIfTrue="1">
      <formula>OR(N7=0,L7="w.o.",L6="w.o.")</formula>
    </cfRule>
    <cfRule type="cellIs" priority="6" dxfId="5" operator="equal" stopIfTrue="1">
      <formula>"X"</formula>
    </cfRule>
    <cfRule type="cellIs" priority="7" dxfId="6" operator="greaterThan" stopIfTrue="1">
      <formula>0</formula>
    </cfRule>
  </conditionalFormatting>
  <conditionalFormatting sqref="E9 I9 I17 E17 E25 I25 I33 E33 AC35 AC31 AC27 AC23 AC19 AC15 AC11 AC7 AH9 AH17 AH25 AH33 AH44 AC42 AC46 X41 X43 X45 X47">
    <cfRule type="expression" priority="8" dxfId="7" stopIfTrue="1">
      <formula>E8=0</formula>
    </cfRule>
    <cfRule type="expression" priority="9" dxfId="5" stopIfTrue="1">
      <formula>E8="X"</formula>
    </cfRule>
    <cfRule type="expression" priority="10" dxfId="6" stopIfTrue="1">
      <formula>E8&gt;0</formula>
    </cfRule>
  </conditionalFormatting>
  <conditionalFormatting sqref="Q19:Q20 AF44:AF45 V41:V48 C33:C34 AA19:AA20 AA42:AA43 AA23:AA24 AA46:AA47 Q23:Q24 AA31:AA32 AA15:AA16 Q31:Q32 Q15:Q16 L11:L12 Q11:Q12 G33:G34 L35:L36 V6:V37 G25:G26 AA11:AA12 G17:G18 C25:C26 L27:L28 Q35:Q36 AA35:AA36 AA27:AA28 G9:G10 AA7:AA8 C17:C18 Q27:Q28 L7:L8 C9:C10 Q7:Q8 L19:L20 L23:L24 L31:L32 L15:L16 AF33:AF34 AF25:AF26 AF17:AF18 AF9:AF10">
    <cfRule type="cellIs" priority="11" dxfId="8" operator="equal" stopIfTrue="1">
      <formula>$AF$36</formula>
    </cfRule>
  </conditionalFormatting>
  <conditionalFormatting sqref="AN22:AO29">
    <cfRule type="cellIs" priority="12" dxfId="9" operator="equal" stopIfTrue="1">
      <formula>"w.o."</formula>
    </cfRule>
  </conditionalFormatting>
  <conditionalFormatting sqref="X6 X8 X10 X12 X14 X16 X18 X20 X22 X24 X26 X28 X30 X32 X34 X36 S35 S31 S27 S23 S19 S15 S11 S7 N7 N11 N15 N19 N23 N27 N31 N35">
    <cfRule type="expression" priority="13" dxfId="7" stopIfTrue="1">
      <formula>OR(N7=0,L7="w.o.",L6="w.o.")</formula>
    </cfRule>
    <cfRule type="expression" priority="14" dxfId="5" stopIfTrue="1">
      <formula>N7="X"</formula>
    </cfRule>
    <cfRule type="cellIs" priority="15" dxfId="6" operator="greaterThan" stopIfTrue="1">
      <formula>0</formula>
    </cfRule>
  </conditionalFormatting>
  <conditionalFormatting sqref="E10 I10 I18 E18 E26 I26 I34 E34 AC8 AC12 AC16 AC20 AC24 AC28 AC32 AC36 AH34 AH26 AH18 AH10 AH45 AC43 AC47 X42 X44 X46 X48">
    <cfRule type="cellIs" priority="16" dxfId="4" operator="equal" stopIfTrue="1">
      <formula>0</formula>
    </cfRule>
    <cfRule type="cellIs" priority="17" dxfId="5" operator="equal" stopIfTrue="1">
      <formula>"X"</formula>
    </cfRule>
    <cfRule type="cellIs" priority="18" dxfId="6" operator="greaterThan" stopIfTrue="1">
      <formula>0</formula>
    </cfRule>
  </conditionalFormatting>
  <dataValidations count="3">
    <dataValidation type="whole" allowBlank="1" showInputMessage="1" showErrorMessage="1" errorTitle="Hodnota výsledku" error="Povolená hodnota výsledku je  0 až 100&#10;Ostatní vstupy jsou pokládány za vadné&#10;Pole je možné promazat klávesou Delete" sqref="O15:O16 M48:M49 R42:R43 M44:M45 O19:O20 AG48:AG49 R46:R47 O11:O12 O7:O8">
      <formula1>0</formula1>
      <formula2>100</formula2>
    </dataValidation>
    <dataValidation allowBlank="1" showInputMessage="1" showErrorMessage="1" errorTitle="Hodnota výsledku" error="Povolená hodnota výsledku je  0 až 100&#10;Ostatní vstupy jsou pokládány za vadné&#10;Pole je možné promazat klávesou Delete" sqref="M27:M28 R27:R28 R7:R8 R15:R16 W6:W37 M31:M32 M23:M24 R11:R12 R35:R36 M19:M20 M7:M8 M11:M12 M15:M16 R19:R20 R31:R32 R23:R24 M35:M36 D9:D34 H9:H34 AB7:AB36 AG9:AG34 W41:W48 AB42:AB47 AG44:AG45"/>
    <dataValidation type="list" allowBlank="1" showInputMessage="1" showErrorMessage="1" sqref="AA59 V42 V46 V44 V48">
      <formula1>$C$20:$C$23</formula1>
    </dataValidation>
  </dataValidation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X40"/>
  <sheetViews>
    <sheetView showGridLines="0" showRowColHeaders="0" workbookViewId="0" topLeftCell="A1">
      <selection activeCell="B43" sqref="B43"/>
    </sheetView>
  </sheetViews>
  <sheetFormatPr defaultColWidth="9.00390625" defaultRowHeight="12.75"/>
  <cols>
    <col min="1" max="1" width="2.125" style="2" customWidth="1"/>
    <col min="2" max="2" width="2.875" style="2" customWidth="1"/>
    <col min="3" max="3" width="2.50390625" style="2" customWidth="1"/>
    <col min="4" max="4" width="18.625" style="2" customWidth="1"/>
    <col min="5" max="14" width="3.625" style="2" customWidth="1"/>
    <col min="15" max="18" width="3.625" style="2" hidden="1" customWidth="1"/>
    <col min="19" max="19" width="21.375" style="2" customWidth="1"/>
    <col min="20" max="20" width="5.125" style="2" customWidth="1"/>
    <col min="21" max="21" width="9.125" style="2" customWidth="1"/>
    <col min="22" max="22" width="3.625" style="2" customWidth="1"/>
    <col min="23" max="23" width="2.875" style="2" customWidth="1"/>
    <col min="24" max="16384" width="9.125" style="2" customWidth="1"/>
  </cols>
  <sheetData>
    <row r="1" spans="1:24" ht="13.5" thickBot="1">
      <c r="A1" s="1"/>
      <c r="B1" s="1"/>
      <c r="C1" s="1"/>
      <c r="D1" s="1"/>
      <c r="E1" s="1"/>
      <c r="F1" s="1"/>
      <c r="G1" s="1"/>
      <c r="H1" s="1"/>
      <c r="I1" s="1"/>
      <c r="J1" s="1"/>
      <c r="K1" s="1"/>
      <c r="L1" s="1"/>
      <c r="M1" s="1"/>
      <c r="N1" s="1"/>
      <c r="O1" s="1"/>
      <c r="P1" s="1"/>
      <c r="Q1" s="1"/>
      <c r="R1" s="1"/>
      <c r="S1" s="1"/>
      <c r="T1" s="1"/>
      <c r="U1" s="1"/>
      <c r="V1" s="1"/>
      <c r="W1" s="1"/>
      <c r="X1" s="1"/>
    </row>
    <row r="2" spans="1:24" ht="90" thickBot="1">
      <c r="A2" s="1"/>
      <c r="B2" s="3" t="s">
        <v>139</v>
      </c>
      <c r="C2" s="1"/>
      <c r="D2" s="4">
        <v>1</v>
      </c>
      <c r="E2" s="461" t="s">
        <v>3</v>
      </c>
      <c r="F2" s="462"/>
      <c r="G2" s="463" t="s">
        <v>140</v>
      </c>
      <c r="H2" s="462"/>
      <c r="I2" s="461" t="s">
        <v>4</v>
      </c>
      <c r="J2" s="462"/>
      <c r="K2" s="463" t="s">
        <v>141</v>
      </c>
      <c r="L2" s="462"/>
      <c r="M2" s="461" t="s">
        <v>142</v>
      </c>
      <c r="N2" s="464"/>
      <c r="O2" s="465" t="s">
        <v>17</v>
      </c>
      <c r="P2" s="466"/>
      <c r="Q2" s="465" t="s">
        <v>18</v>
      </c>
      <c r="R2" s="467"/>
      <c r="S2" s="5"/>
      <c r="T2" s="6" t="s">
        <v>7</v>
      </c>
      <c r="U2" s="7" t="s">
        <v>8</v>
      </c>
      <c r="V2" s="3" t="s">
        <v>9</v>
      </c>
      <c r="W2" s="1"/>
      <c r="X2" s="1"/>
    </row>
    <row r="3" spans="1:24" ht="12.75">
      <c r="A3" s="1"/>
      <c r="B3" s="253"/>
      <c r="C3" s="11"/>
      <c r="D3" s="12" t="s">
        <v>3</v>
      </c>
      <c r="E3" s="13"/>
      <c r="F3" s="14"/>
      <c r="G3" s="15">
        <v>0</v>
      </c>
      <c r="H3" s="16">
        <v>3</v>
      </c>
      <c r="I3" s="15">
        <v>3</v>
      </c>
      <c r="J3" s="16">
        <v>1</v>
      </c>
      <c r="K3" s="15">
        <v>1</v>
      </c>
      <c r="L3" s="16">
        <v>3</v>
      </c>
      <c r="M3" s="15">
        <v>3</v>
      </c>
      <c r="N3" s="16">
        <v>1</v>
      </c>
      <c r="O3" s="17" t="b">
        <v>0</v>
      </c>
      <c r="P3" s="18" t="b">
        <v>0</v>
      </c>
      <c r="Q3" s="15" t="b">
        <v>0</v>
      </c>
      <c r="R3" s="19" t="b">
        <v>0</v>
      </c>
      <c r="S3" s="20" t="s">
        <v>3</v>
      </c>
      <c r="T3" s="21">
        <v>2</v>
      </c>
      <c r="U3" s="22">
        <v>0.875</v>
      </c>
      <c r="V3" s="23">
        <v>2</v>
      </c>
      <c r="W3" s="1"/>
      <c r="X3" s="1"/>
    </row>
    <row r="4" spans="1:24" ht="12.75">
      <c r="A4" s="1"/>
      <c r="B4" s="254"/>
      <c r="C4" s="11"/>
      <c r="D4" s="27" t="s">
        <v>140</v>
      </c>
      <c r="E4" s="28">
        <v>3</v>
      </c>
      <c r="F4" s="29">
        <v>0</v>
      </c>
      <c r="G4" s="30"/>
      <c r="H4" s="30"/>
      <c r="I4" s="31">
        <v>2</v>
      </c>
      <c r="J4" s="32">
        <v>3</v>
      </c>
      <c r="K4" s="31">
        <v>0</v>
      </c>
      <c r="L4" s="32">
        <v>3</v>
      </c>
      <c r="M4" s="31">
        <v>2</v>
      </c>
      <c r="N4" s="32">
        <v>3</v>
      </c>
      <c r="O4" s="31" t="b">
        <v>0</v>
      </c>
      <c r="P4" s="32" t="b">
        <v>0</v>
      </c>
      <c r="Q4" s="31" t="b">
        <v>0</v>
      </c>
      <c r="R4" s="33" t="b">
        <v>0</v>
      </c>
      <c r="S4" s="34" t="s">
        <v>140</v>
      </c>
      <c r="T4" s="35">
        <v>1</v>
      </c>
      <c r="U4" s="36">
        <v>0.7777777777777778</v>
      </c>
      <c r="V4" s="37">
        <v>4</v>
      </c>
      <c r="W4" s="1"/>
      <c r="X4" s="1"/>
    </row>
    <row r="5" spans="1:24" ht="12.75">
      <c r="A5" s="1"/>
      <c r="B5" s="254"/>
      <c r="C5" s="11"/>
      <c r="D5" s="39" t="s">
        <v>4</v>
      </c>
      <c r="E5" s="40">
        <v>1</v>
      </c>
      <c r="F5" s="41">
        <v>3</v>
      </c>
      <c r="G5" s="42">
        <v>3</v>
      </c>
      <c r="H5" s="41">
        <v>2</v>
      </c>
      <c r="I5" s="30"/>
      <c r="J5" s="30"/>
      <c r="K5" s="15">
        <v>0</v>
      </c>
      <c r="L5" s="18">
        <v>3</v>
      </c>
      <c r="M5" s="43">
        <v>3</v>
      </c>
      <c r="N5" s="18">
        <v>0</v>
      </c>
      <c r="O5" s="44" t="b">
        <v>0</v>
      </c>
      <c r="P5" s="45" t="b">
        <v>0</v>
      </c>
      <c r="Q5" s="15" t="b">
        <v>0</v>
      </c>
      <c r="R5" s="46" t="b">
        <v>0</v>
      </c>
      <c r="S5" s="47" t="s">
        <v>4</v>
      </c>
      <c r="T5" s="35">
        <v>2</v>
      </c>
      <c r="U5" s="36">
        <v>0.875</v>
      </c>
      <c r="V5" s="48">
        <v>3</v>
      </c>
      <c r="W5" s="1"/>
      <c r="X5" s="1"/>
    </row>
    <row r="6" spans="1:24" ht="12.75">
      <c r="A6" s="1"/>
      <c r="B6" s="254"/>
      <c r="C6" s="11"/>
      <c r="D6" s="27" t="s">
        <v>141</v>
      </c>
      <c r="E6" s="49">
        <v>3</v>
      </c>
      <c r="F6" s="29">
        <v>1</v>
      </c>
      <c r="G6" s="50">
        <v>3</v>
      </c>
      <c r="H6" s="29">
        <v>0</v>
      </c>
      <c r="I6" s="51">
        <v>3</v>
      </c>
      <c r="J6" s="29">
        <v>0</v>
      </c>
      <c r="K6" s="30"/>
      <c r="L6" s="30"/>
      <c r="M6" s="52">
        <v>3</v>
      </c>
      <c r="N6" s="32">
        <v>1</v>
      </c>
      <c r="O6" s="53" t="b">
        <v>0</v>
      </c>
      <c r="P6" s="54" t="b">
        <v>0</v>
      </c>
      <c r="Q6" s="31" t="b">
        <v>0</v>
      </c>
      <c r="R6" s="33" t="b">
        <v>0</v>
      </c>
      <c r="S6" s="34" t="s">
        <v>141</v>
      </c>
      <c r="T6" s="35">
        <v>4</v>
      </c>
      <c r="U6" s="36">
        <v>6</v>
      </c>
      <c r="V6" s="37">
        <v>1</v>
      </c>
      <c r="W6" s="1"/>
      <c r="X6" s="1"/>
    </row>
    <row r="7" spans="1:24" ht="12.75">
      <c r="A7" s="1"/>
      <c r="B7" s="254"/>
      <c r="C7" s="11"/>
      <c r="D7" s="39" t="s">
        <v>142</v>
      </c>
      <c r="E7" s="40">
        <v>1</v>
      </c>
      <c r="F7" s="55">
        <v>3</v>
      </c>
      <c r="G7" s="56">
        <v>3</v>
      </c>
      <c r="H7" s="41">
        <v>2</v>
      </c>
      <c r="I7" s="42">
        <v>0</v>
      </c>
      <c r="J7" s="55">
        <v>3</v>
      </c>
      <c r="K7" s="56">
        <v>1</v>
      </c>
      <c r="L7" s="41">
        <v>3</v>
      </c>
      <c r="M7" s="30"/>
      <c r="N7" s="57"/>
      <c r="O7" s="15" t="b">
        <v>0</v>
      </c>
      <c r="P7" s="18" t="b">
        <v>0</v>
      </c>
      <c r="Q7" s="15" t="b">
        <v>0</v>
      </c>
      <c r="R7" s="46" t="b">
        <v>0</v>
      </c>
      <c r="S7" s="47" t="s">
        <v>142</v>
      </c>
      <c r="T7" s="35">
        <v>1</v>
      </c>
      <c r="U7" s="36">
        <v>0.45454545454545453</v>
      </c>
      <c r="V7" s="48">
        <v>5</v>
      </c>
      <c r="W7" s="1"/>
      <c r="X7" s="1"/>
    </row>
    <row r="8" spans="1:24" ht="12.75" hidden="1">
      <c r="A8" s="1"/>
      <c r="B8" s="254"/>
      <c r="C8" s="11"/>
      <c r="D8" s="27" t="s">
        <v>17</v>
      </c>
      <c r="E8" s="28"/>
      <c r="F8" s="58"/>
      <c r="G8" s="59"/>
      <c r="H8" s="29"/>
      <c r="I8" s="50"/>
      <c r="J8" s="58"/>
      <c r="K8" s="59"/>
      <c r="L8" s="29"/>
      <c r="M8" s="59"/>
      <c r="N8" s="60"/>
      <c r="O8" s="61"/>
      <c r="P8" s="62"/>
      <c r="Q8" s="31" t="b">
        <v>0</v>
      </c>
      <c r="R8" s="33" t="b">
        <v>0</v>
      </c>
      <c r="S8" s="34" t="s">
        <v>17</v>
      </c>
      <c r="T8" s="35">
        <v>0</v>
      </c>
      <c r="U8" s="36" t="e">
        <v>#DIV/0!</v>
      </c>
      <c r="V8" s="37"/>
      <c r="W8" s="1"/>
      <c r="X8" s="1"/>
    </row>
    <row r="9" spans="1:24" ht="13.5" hidden="1" thickBot="1">
      <c r="A9" s="1"/>
      <c r="B9" s="255"/>
      <c r="C9" s="11"/>
      <c r="D9" s="63" t="s">
        <v>18</v>
      </c>
      <c r="E9" s="64"/>
      <c r="F9" s="65"/>
      <c r="G9" s="66"/>
      <c r="H9" s="65"/>
      <c r="I9" s="66"/>
      <c r="J9" s="65"/>
      <c r="K9" s="66"/>
      <c r="L9" s="65"/>
      <c r="M9" s="67"/>
      <c r="N9" s="65"/>
      <c r="O9" s="68"/>
      <c r="P9" s="69"/>
      <c r="Q9" s="70"/>
      <c r="R9" s="71"/>
      <c r="S9" s="72" t="s">
        <v>18</v>
      </c>
      <c r="T9" s="73">
        <v>0</v>
      </c>
      <c r="U9" s="74" t="e">
        <v>#DIV/0!</v>
      </c>
      <c r="V9" s="75"/>
      <c r="W9" s="1"/>
      <c r="X9" s="1"/>
    </row>
    <row r="10" spans="1:24" ht="12.75">
      <c r="A10" s="1"/>
      <c r="B10" s="1"/>
      <c r="C10" s="1"/>
      <c r="D10" s="1"/>
      <c r="E10" s="1"/>
      <c r="F10" s="1"/>
      <c r="G10" s="1"/>
      <c r="H10" s="1"/>
      <c r="I10" s="1"/>
      <c r="J10" s="1"/>
      <c r="K10" s="1"/>
      <c r="L10" s="1"/>
      <c r="M10" s="1"/>
      <c r="N10" s="1"/>
      <c r="O10" s="1"/>
      <c r="P10" s="1"/>
      <c r="Q10" s="1"/>
      <c r="R10" s="1"/>
      <c r="S10" s="1"/>
      <c r="T10" s="1"/>
      <c r="U10" s="1"/>
      <c r="V10" s="1"/>
      <c r="W10" s="1"/>
      <c r="X10" s="1"/>
    </row>
    <row r="11" spans="1:24" ht="13.5" thickBot="1">
      <c r="A11" s="1"/>
      <c r="B11" s="1"/>
      <c r="C11" s="1"/>
      <c r="D11" s="1"/>
      <c r="E11" s="1"/>
      <c r="F11" s="1"/>
      <c r="G11" s="1"/>
      <c r="H11" s="1"/>
      <c r="I11" s="1"/>
      <c r="J11" s="1"/>
      <c r="K11" s="1"/>
      <c r="L11" s="1"/>
      <c r="M11" s="1"/>
      <c r="N11" s="1"/>
      <c r="O11" s="1"/>
      <c r="P11" s="1"/>
      <c r="Q11" s="1"/>
      <c r="R11" s="1"/>
      <c r="S11" s="1"/>
      <c r="T11" s="1"/>
      <c r="U11" s="1"/>
      <c r="V11" s="1"/>
      <c r="W11" s="1"/>
      <c r="X11" s="1"/>
    </row>
    <row r="12" spans="1:24" ht="90" thickBot="1">
      <c r="A12" s="1"/>
      <c r="B12" s="3" t="s">
        <v>139</v>
      </c>
      <c r="C12" s="1"/>
      <c r="D12" s="4">
        <v>2</v>
      </c>
      <c r="E12" s="461" t="s">
        <v>70</v>
      </c>
      <c r="F12" s="462"/>
      <c r="G12" s="463" t="s">
        <v>84</v>
      </c>
      <c r="H12" s="462"/>
      <c r="I12" s="461" t="s">
        <v>143</v>
      </c>
      <c r="J12" s="462"/>
      <c r="K12" s="463" t="s">
        <v>144</v>
      </c>
      <c r="L12" s="462"/>
      <c r="M12" s="461" t="s">
        <v>145</v>
      </c>
      <c r="N12" s="464"/>
      <c r="O12" s="465" t="s">
        <v>17</v>
      </c>
      <c r="P12" s="466"/>
      <c r="Q12" s="465" t="s">
        <v>18</v>
      </c>
      <c r="R12" s="467"/>
      <c r="S12" s="5"/>
      <c r="T12" s="6" t="s">
        <v>7</v>
      </c>
      <c r="U12" s="7" t="s">
        <v>8</v>
      </c>
      <c r="V12" s="3" t="s">
        <v>9</v>
      </c>
      <c r="W12" s="1"/>
      <c r="X12" s="1"/>
    </row>
    <row r="13" spans="1:24" ht="12.75">
      <c r="A13" s="1"/>
      <c r="B13" s="253"/>
      <c r="C13" s="11"/>
      <c r="D13" s="12" t="s">
        <v>70</v>
      </c>
      <c r="E13" s="13"/>
      <c r="F13" s="14"/>
      <c r="G13" s="15">
        <v>2</v>
      </c>
      <c r="H13" s="16">
        <v>3</v>
      </c>
      <c r="I13" s="15">
        <v>3</v>
      </c>
      <c r="J13" s="16">
        <v>2</v>
      </c>
      <c r="K13" s="15">
        <v>3</v>
      </c>
      <c r="L13" s="16">
        <v>1</v>
      </c>
      <c r="M13" s="15">
        <v>3</v>
      </c>
      <c r="N13" s="16">
        <v>0</v>
      </c>
      <c r="O13" s="17" t="b">
        <v>0</v>
      </c>
      <c r="P13" s="18" t="b">
        <v>0</v>
      </c>
      <c r="Q13" s="15" t="b">
        <v>0</v>
      </c>
      <c r="R13" s="19" t="b">
        <v>0</v>
      </c>
      <c r="S13" s="20" t="s">
        <v>70</v>
      </c>
      <c r="T13" s="21">
        <v>3</v>
      </c>
      <c r="U13" s="22">
        <v>1.8333333333333333</v>
      </c>
      <c r="V13" s="79">
        <v>1</v>
      </c>
      <c r="W13" s="1"/>
      <c r="X13" s="1"/>
    </row>
    <row r="14" spans="1:24" ht="12.75">
      <c r="A14" s="1"/>
      <c r="B14" s="254"/>
      <c r="C14" s="11"/>
      <c r="D14" s="27" t="s">
        <v>84</v>
      </c>
      <c r="E14" s="28">
        <v>3</v>
      </c>
      <c r="F14" s="29">
        <v>2</v>
      </c>
      <c r="G14" s="30"/>
      <c r="H14" s="30"/>
      <c r="I14" s="31">
        <v>0</v>
      </c>
      <c r="J14" s="32">
        <v>3</v>
      </c>
      <c r="K14" s="31">
        <v>3</v>
      </c>
      <c r="L14" s="32">
        <v>0</v>
      </c>
      <c r="M14" s="31">
        <v>3</v>
      </c>
      <c r="N14" s="32">
        <v>0</v>
      </c>
      <c r="O14" s="31" t="b">
        <v>0</v>
      </c>
      <c r="P14" s="32" t="b">
        <v>0</v>
      </c>
      <c r="Q14" s="31" t="b">
        <v>0</v>
      </c>
      <c r="R14" s="33" t="b">
        <v>0</v>
      </c>
      <c r="S14" s="34" t="s">
        <v>84</v>
      </c>
      <c r="T14" s="35">
        <v>3</v>
      </c>
      <c r="U14" s="36">
        <v>1.8</v>
      </c>
      <c r="V14" s="37">
        <v>2</v>
      </c>
      <c r="W14" s="1"/>
      <c r="X14" s="1"/>
    </row>
    <row r="15" spans="1:24" ht="12.75">
      <c r="A15" s="1"/>
      <c r="B15" s="254"/>
      <c r="C15" s="11"/>
      <c r="D15" s="39" t="s">
        <v>143</v>
      </c>
      <c r="E15" s="40">
        <v>2</v>
      </c>
      <c r="F15" s="41">
        <v>3</v>
      </c>
      <c r="G15" s="42">
        <v>3</v>
      </c>
      <c r="H15" s="41">
        <v>0</v>
      </c>
      <c r="I15" s="30"/>
      <c r="J15" s="30"/>
      <c r="K15" s="15">
        <v>3</v>
      </c>
      <c r="L15" s="18">
        <v>1</v>
      </c>
      <c r="M15" s="43">
        <v>0</v>
      </c>
      <c r="N15" s="18">
        <v>3</v>
      </c>
      <c r="O15" s="44" t="b">
        <v>0</v>
      </c>
      <c r="P15" s="45" t="b">
        <v>0</v>
      </c>
      <c r="Q15" s="15" t="b">
        <v>0</v>
      </c>
      <c r="R15" s="46" t="b">
        <v>0</v>
      </c>
      <c r="S15" s="47" t="s">
        <v>143</v>
      </c>
      <c r="T15" s="35">
        <v>2</v>
      </c>
      <c r="U15" s="36">
        <v>1.1428571428571428</v>
      </c>
      <c r="V15" s="37">
        <v>3</v>
      </c>
      <c r="W15" s="1"/>
      <c r="X15" s="1"/>
    </row>
    <row r="16" spans="1:24" ht="12.75">
      <c r="A16" s="1"/>
      <c r="B16" s="254"/>
      <c r="C16" s="11"/>
      <c r="D16" s="27" t="s">
        <v>144</v>
      </c>
      <c r="E16" s="49">
        <v>1</v>
      </c>
      <c r="F16" s="29">
        <v>3</v>
      </c>
      <c r="G16" s="50">
        <v>0</v>
      </c>
      <c r="H16" s="29">
        <v>3</v>
      </c>
      <c r="I16" s="51">
        <v>1</v>
      </c>
      <c r="J16" s="29">
        <v>3</v>
      </c>
      <c r="K16" s="30"/>
      <c r="L16" s="30"/>
      <c r="M16" s="52">
        <v>0</v>
      </c>
      <c r="N16" s="32">
        <v>3</v>
      </c>
      <c r="O16" s="53" t="b">
        <v>0</v>
      </c>
      <c r="P16" s="54" t="b">
        <v>0</v>
      </c>
      <c r="Q16" s="31" t="b">
        <v>0</v>
      </c>
      <c r="R16" s="33" t="b">
        <v>0</v>
      </c>
      <c r="S16" s="34" t="s">
        <v>144</v>
      </c>
      <c r="T16" s="35">
        <v>0</v>
      </c>
      <c r="U16" s="36">
        <v>0.16666666666666666</v>
      </c>
      <c r="V16" s="37">
        <v>5</v>
      </c>
      <c r="W16" s="1"/>
      <c r="X16" s="1"/>
    </row>
    <row r="17" spans="1:24" ht="12.75">
      <c r="A17" s="1"/>
      <c r="B17" s="254"/>
      <c r="C17" s="11"/>
      <c r="D17" s="39" t="s">
        <v>145</v>
      </c>
      <c r="E17" s="40">
        <v>0</v>
      </c>
      <c r="F17" s="55">
        <v>3</v>
      </c>
      <c r="G17" s="56">
        <v>0</v>
      </c>
      <c r="H17" s="41">
        <v>3</v>
      </c>
      <c r="I17" s="42">
        <v>3</v>
      </c>
      <c r="J17" s="55">
        <v>0</v>
      </c>
      <c r="K17" s="56">
        <v>3</v>
      </c>
      <c r="L17" s="41">
        <v>0</v>
      </c>
      <c r="M17" s="30"/>
      <c r="N17" s="57"/>
      <c r="O17" s="15" t="b">
        <v>0</v>
      </c>
      <c r="P17" s="18" t="b">
        <v>0</v>
      </c>
      <c r="Q17" s="15" t="b">
        <v>0</v>
      </c>
      <c r="R17" s="46" t="b">
        <v>0</v>
      </c>
      <c r="S17" s="47" t="s">
        <v>145</v>
      </c>
      <c r="T17" s="35">
        <v>2</v>
      </c>
      <c r="U17" s="36">
        <v>1</v>
      </c>
      <c r="V17" s="48">
        <v>4</v>
      </c>
      <c r="W17" s="1"/>
      <c r="X17" s="1"/>
    </row>
    <row r="18" spans="1:24" ht="0" customHeight="1" hidden="1">
      <c r="A18" s="1"/>
      <c r="B18" s="254"/>
      <c r="C18" s="11"/>
      <c r="D18" s="27" t="s">
        <v>17</v>
      </c>
      <c r="E18" s="28"/>
      <c r="F18" s="58"/>
      <c r="G18" s="59"/>
      <c r="H18" s="29"/>
      <c r="I18" s="50"/>
      <c r="J18" s="58"/>
      <c r="K18" s="59"/>
      <c r="L18" s="29"/>
      <c r="M18" s="50"/>
      <c r="N18" s="60"/>
      <c r="O18" s="61"/>
      <c r="P18" s="62"/>
      <c r="Q18" s="31" t="b">
        <v>0</v>
      </c>
      <c r="R18" s="33" t="b">
        <v>0</v>
      </c>
      <c r="S18" s="34" t="s">
        <v>17</v>
      </c>
      <c r="T18" s="35">
        <v>0</v>
      </c>
      <c r="U18" s="36" t="e">
        <v>#DIV/0!</v>
      </c>
      <c r="V18" s="37"/>
      <c r="W18" s="1"/>
      <c r="X18" s="1"/>
    </row>
    <row r="19" spans="1:24" ht="13.5" hidden="1" thickBot="1">
      <c r="A19" s="1"/>
      <c r="B19" s="255"/>
      <c r="C19" s="11"/>
      <c r="D19" s="63" t="s">
        <v>18</v>
      </c>
      <c r="E19" s="64"/>
      <c r="F19" s="65"/>
      <c r="G19" s="66"/>
      <c r="H19" s="65"/>
      <c r="I19" s="66"/>
      <c r="J19" s="65"/>
      <c r="K19" s="66"/>
      <c r="L19" s="65"/>
      <c r="M19" s="67"/>
      <c r="N19" s="65"/>
      <c r="O19" s="68"/>
      <c r="P19" s="69"/>
      <c r="Q19" s="70"/>
      <c r="R19" s="71"/>
      <c r="S19" s="72" t="s">
        <v>18</v>
      </c>
      <c r="T19" s="73">
        <v>0</v>
      </c>
      <c r="U19" s="74" t="e">
        <v>#DIV/0!</v>
      </c>
      <c r="V19" s="75"/>
      <c r="W19" s="1"/>
      <c r="X19" s="1"/>
    </row>
    <row r="20" spans="1:24" ht="12.75">
      <c r="A20" s="1"/>
      <c r="B20" s="1"/>
      <c r="C20" s="1"/>
      <c r="D20" s="1"/>
      <c r="E20" s="1"/>
      <c r="F20" s="1"/>
      <c r="G20" s="1"/>
      <c r="H20" s="1"/>
      <c r="I20" s="1"/>
      <c r="J20" s="1"/>
      <c r="K20" s="1"/>
      <c r="L20" s="1"/>
      <c r="M20" s="1"/>
      <c r="N20" s="1"/>
      <c r="O20" s="1"/>
      <c r="P20" s="1"/>
      <c r="Q20" s="1"/>
      <c r="R20" s="1"/>
      <c r="S20" s="1"/>
      <c r="T20" s="1"/>
      <c r="U20" s="1"/>
      <c r="V20" s="1"/>
      <c r="W20" s="1"/>
      <c r="X20" s="1"/>
    </row>
    <row r="21" spans="1:24" ht="13.5" thickBot="1">
      <c r="A21" s="1"/>
      <c r="B21" s="1"/>
      <c r="C21" s="1"/>
      <c r="D21" s="1"/>
      <c r="E21" s="1"/>
      <c r="F21" s="1"/>
      <c r="G21" s="1"/>
      <c r="H21" s="1"/>
      <c r="I21" s="1"/>
      <c r="J21" s="1"/>
      <c r="K21" s="1"/>
      <c r="L21" s="1"/>
      <c r="M21" s="1"/>
      <c r="N21" s="1"/>
      <c r="O21" s="1"/>
      <c r="P21" s="1"/>
      <c r="Q21" s="1"/>
      <c r="R21" s="1"/>
      <c r="S21" s="1"/>
      <c r="T21" s="1"/>
      <c r="U21" s="1"/>
      <c r="V21" s="1"/>
      <c r="W21" s="1"/>
      <c r="X21" s="1"/>
    </row>
    <row r="22" spans="1:24" ht="90" thickBot="1">
      <c r="A22" s="1"/>
      <c r="B22" s="3" t="s">
        <v>139</v>
      </c>
      <c r="C22" s="1"/>
      <c r="D22" s="4">
        <v>3</v>
      </c>
      <c r="E22" s="461" t="s">
        <v>21</v>
      </c>
      <c r="F22" s="462"/>
      <c r="G22" s="463" t="s">
        <v>1</v>
      </c>
      <c r="H22" s="462"/>
      <c r="I22" s="461" t="s">
        <v>146</v>
      </c>
      <c r="J22" s="462"/>
      <c r="K22" s="463" t="s">
        <v>147</v>
      </c>
      <c r="L22" s="462"/>
      <c r="M22" s="461" t="s">
        <v>148</v>
      </c>
      <c r="N22" s="464"/>
      <c r="O22" s="465" t="s">
        <v>17</v>
      </c>
      <c r="P22" s="466"/>
      <c r="Q22" s="465" t="s">
        <v>18</v>
      </c>
      <c r="R22" s="467"/>
      <c r="S22" s="5"/>
      <c r="T22" s="6" t="s">
        <v>7</v>
      </c>
      <c r="U22" s="7" t="s">
        <v>8</v>
      </c>
      <c r="V22" s="3" t="s">
        <v>9</v>
      </c>
      <c r="W22" s="1"/>
      <c r="X22" s="1"/>
    </row>
    <row r="23" spans="1:24" ht="12.75">
      <c r="A23" s="1"/>
      <c r="B23" s="253"/>
      <c r="C23" s="11"/>
      <c r="D23" s="12" t="s">
        <v>21</v>
      </c>
      <c r="E23" s="13"/>
      <c r="F23" s="14"/>
      <c r="G23" s="15">
        <v>3</v>
      </c>
      <c r="H23" s="16">
        <v>0</v>
      </c>
      <c r="I23" s="15">
        <v>2</v>
      </c>
      <c r="J23" s="16">
        <v>3</v>
      </c>
      <c r="K23" s="15">
        <v>1</v>
      </c>
      <c r="L23" s="16">
        <v>3</v>
      </c>
      <c r="M23" s="15">
        <v>3</v>
      </c>
      <c r="N23" s="16">
        <v>1</v>
      </c>
      <c r="O23" s="17" t="b">
        <v>0</v>
      </c>
      <c r="P23" s="18" t="b">
        <v>0</v>
      </c>
      <c r="Q23" s="15" t="b">
        <v>0</v>
      </c>
      <c r="R23" s="19" t="b">
        <v>0</v>
      </c>
      <c r="S23" s="20" t="s">
        <v>21</v>
      </c>
      <c r="T23" s="21">
        <v>2</v>
      </c>
      <c r="U23" s="22">
        <v>1.2857142857142858</v>
      </c>
      <c r="V23" s="23">
        <v>2</v>
      </c>
      <c r="W23" s="1"/>
      <c r="X23" s="1"/>
    </row>
    <row r="24" spans="1:24" ht="12.75">
      <c r="A24" s="1"/>
      <c r="B24" s="254"/>
      <c r="C24" s="11"/>
      <c r="D24" s="27" t="s">
        <v>1</v>
      </c>
      <c r="E24" s="28">
        <v>0</v>
      </c>
      <c r="F24" s="29">
        <v>3</v>
      </c>
      <c r="G24" s="30"/>
      <c r="H24" s="30"/>
      <c r="I24" s="31">
        <v>1</v>
      </c>
      <c r="J24" s="32">
        <v>3</v>
      </c>
      <c r="K24" s="31">
        <v>0</v>
      </c>
      <c r="L24" s="32">
        <v>3</v>
      </c>
      <c r="M24" s="31">
        <v>0</v>
      </c>
      <c r="N24" s="32">
        <v>3</v>
      </c>
      <c r="O24" s="31" t="b">
        <v>0</v>
      </c>
      <c r="P24" s="32" t="b">
        <v>0</v>
      </c>
      <c r="Q24" s="31" t="b">
        <v>0</v>
      </c>
      <c r="R24" s="33" t="b">
        <v>0</v>
      </c>
      <c r="S24" s="34" t="s">
        <v>1</v>
      </c>
      <c r="T24" s="35">
        <v>0</v>
      </c>
      <c r="U24" s="36">
        <v>0.08333333333333333</v>
      </c>
      <c r="V24" s="48">
        <v>5</v>
      </c>
      <c r="W24" s="1"/>
      <c r="X24" s="1"/>
    </row>
    <row r="25" spans="1:24" ht="12.75">
      <c r="A25" s="1"/>
      <c r="B25" s="254"/>
      <c r="C25" s="11"/>
      <c r="D25" s="39" t="s">
        <v>146</v>
      </c>
      <c r="E25" s="40">
        <v>3</v>
      </c>
      <c r="F25" s="41">
        <v>2</v>
      </c>
      <c r="G25" s="42">
        <v>3</v>
      </c>
      <c r="H25" s="41">
        <v>1</v>
      </c>
      <c r="I25" s="30"/>
      <c r="J25" s="30"/>
      <c r="K25" s="15">
        <v>3</v>
      </c>
      <c r="L25" s="18">
        <v>0</v>
      </c>
      <c r="M25" s="43">
        <v>3</v>
      </c>
      <c r="N25" s="18">
        <v>0</v>
      </c>
      <c r="O25" s="44" t="b">
        <v>0</v>
      </c>
      <c r="P25" s="45" t="b">
        <v>0</v>
      </c>
      <c r="Q25" s="15" t="b">
        <v>0</v>
      </c>
      <c r="R25" s="46" t="b">
        <v>0</v>
      </c>
      <c r="S25" s="47" t="s">
        <v>146</v>
      </c>
      <c r="T25" s="35">
        <v>4</v>
      </c>
      <c r="U25" s="36">
        <v>4</v>
      </c>
      <c r="V25" s="37">
        <v>1</v>
      </c>
      <c r="W25" s="1"/>
      <c r="X25" s="1"/>
    </row>
    <row r="26" spans="1:24" ht="12.75">
      <c r="A26" s="1"/>
      <c r="B26" s="254"/>
      <c r="C26" s="11"/>
      <c r="D26" s="27" t="s">
        <v>147</v>
      </c>
      <c r="E26" s="49">
        <v>3</v>
      </c>
      <c r="F26" s="29">
        <v>1</v>
      </c>
      <c r="G26" s="50">
        <v>3</v>
      </c>
      <c r="H26" s="29">
        <v>0</v>
      </c>
      <c r="I26" s="51">
        <v>0</v>
      </c>
      <c r="J26" s="29">
        <v>3</v>
      </c>
      <c r="K26" s="30"/>
      <c r="L26" s="30"/>
      <c r="M26" s="52">
        <v>2</v>
      </c>
      <c r="N26" s="32">
        <v>3</v>
      </c>
      <c r="O26" s="53" t="b">
        <v>0</v>
      </c>
      <c r="P26" s="54" t="b">
        <v>0</v>
      </c>
      <c r="Q26" s="31" t="b">
        <v>0</v>
      </c>
      <c r="R26" s="33" t="b">
        <v>0</v>
      </c>
      <c r="S26" s="34" t="s">
        <v>147</v>
      </c>
      <c r="T26" s="35">
        <v>2</v>
      </c>
      <c r="U26" s="36">
        <v>1.1428571428571428</v>
      </c>
      <c r="V26" s="48">
        <v>3</v>
      </c>
      <c r="W26" s="1"/>
      <c r="X26" s="1"/>
    </row>
    <row r="27" spans="1:24" ht="12.75">
      <c r="A27" s="1"/>
      <c r="B27" s="254"/>
      <c r="C27" s="11"/>
      <c r="D27" s="39" t="s">
        <v>148</v>
      </c>
      <c r="E27" s="40">
        <v>1</v>
      </c>
      <c r="F27" s="55">
        <v>3</v>
      </c>
      <c r="G27" s="56">
        <v>3</v>
      </c>
      <c r="H27" s="41">
        <v>0</v>
      </c>
      <c r="I27" s="42">
        <v>0</v>
      </c>
      <c r="J27" s="55">
        <v>3</v>
      </c>
      <c r="K27" s="56">
        <v>3</v>
      </c>
      <c r="L27" s="41">
        <v>2</v>
      </c>
      <c r="M27" s="30"/>
      <c r="N27" s="57"/>
      <c r="O27" s="15" t="b">
        <v>0</v>
      </c>
      <c r="P27" s="18" t="b">
        <v>0</v>
      </c>
      <c r="Q27" s="15" t="b">
        <v>0</v>
      </c>
      <c r="R27" s="46" t="b">
        <v>0</v>
      </c>
      <c r="S27" s="47" t="s">
        <v>148</v>
      </c>
      <c r="T27" s="35">
        <v>2</v>
      </c>
      <c r="U27" s="36">
        <v>0.875</v>
      </c>
      <c r="V27" s="37">
        <v>4</v>
      </c>
      <c r="W27" s="1"/>
      <c r="X27" s="1"/>
    </row>
    <row r="28" spans="1:24" ht="0" customHeight="1" hidden="1">
      <c r="A28" s="1"/>
      <c r="B28" s="254"/>
      <c r="C28" s="11"/>
      <c r="D28" s="27" t="s">
        <v>17</v>
      </c>
      <c r="E28" s="28"/>
      <c r="F28" s="58"/>
      <c r="G28" s="59"/>
      <c r="H28" s="29"/>
      <c r="I28" s="50"/>
      <c r="J28" s="58"/>
      <c r="K28" s="59"/>
      <c r="L28" s="29"/>
      <c r="M28" s="50"/>
      <c r="N28" s="60"/>
      <c r="O28" s="61"/>
      <c r="P28" s="62"/>
      <c r="Q28" s="31" t="b">
        <v>0</v>
      </c>
      <c r="R28" s="33" t="b">
        <v>0</v>
      </c>
      <c r="S28" s="34" t="s">
        <v>17</v>
      </c>
      <c r="T28" s="35">
        <v>0</v>
      </c>
      <c r="U28" s="36" t="e">
        <v>#DIV/0!</v>
      </c>
      <c r="V28" s="37"/>
      <c r="W28" s="1"/>
      <c r="X28" s="1"/>
    </row>
    <row r="29" spans="1:24" ht="13.5" hidden="1" thickBot="1">
      <c r="A29" s="1"/>
      <c r="B29" s="255"/>
      <c r="C29" s="11"/>
      <c r="D29" s="63" t="s">
        <v>18</v>
      </c>
      <c r="E29" s="64"/>
      <c r="F29" s="65"/>
      <c r="G29" s="66"/>
      <c r="H29" s="65"/>
      <c r="I29" s="66"/>
      <c r="J29" s="65"/>
      <c r="K29" s="66"/>
      <c r="L29" s="65"/>
      <c r="M29" s="67"/>
      <c r="N29" s="65"/>
      <c r="O29" s="68"/>
      <c r="P29" s="69"/>
      <c r="Q29" s="70"/>
      <c r="R29" s="71"/>
      <c r="S29" s="72" t="s">
        <v>18</v>
      </c>
      <c r="T29" s="73">
        <v>0</v>
      </c>
      <c r="U29" s="74" t="e">
        <v>#DIV/0!</v>
      </c>
      <c r="V29" s="75"/>
      <c r="W29" s="1"/>
      <c r="X29" s="1"/>
    </row>
    <row r="30" spans="1:24" ht="12.75">
      <c r="A30" s="1"/>
      <c r="B30" s="1"/>
      <c r="C30" s="1"/>
      <c r="D30" s="1"/>
      <c r="E30" s="1"/>
      <c r="F30" s="1"/>
      <c r="G30" s="1"/>
      <c r="H30" s="1"/>
      <c r="I30" s="1"/>
      <c r="J30" s="1"/>
      <c r="K30" s="1"/>
      <c r="L30" s="1"/>
      <c r="M30" s="1"/>
      <c r="N30" s="1"/>
      <c r="O30" s="1"/>
      <c r="P30" s="1"/>
      <c r="Q30" s="1"/>
      <c r="R30" s="1"/>
      <c r="S30" s="1"/>
      <c r="T30" s="1"/>
      <c r="U30" s="1"/>
      <c r="V30" s="1"/>
      <c r="W30" s="1"/>
      <c r="X30" s="1"/>
    </row>
    <row r="31" spans="1:24" ht="13.5" thickBot="1">
      <c r="A31" s="1"/>
      <c r="B31" s="1"/>
      <c r="C31" s="1"/>
      <c r="D31" s="1"/>
      <c r="E31" s="1"/>
      <c r="F31" s="1"/>
      <c r="G31" s="1"/>
      <c r="H31" s="1"/>
      <c r="I31" s="1"/>
      <c r="J31" s="1"/>
      <c r="K31" s="1"/>
      <c r="L31" s="1"/>
      <c r="M31" s="1"/>
      <c r="N31" s="1"/>
      <c r="O31" s="1"/>
      <c r="P31" s="1"/>
      <c r="Q31" s="1"/>
      <c r="R31" s="1"/>
      <c r="S31" s="1"/>
      <c r="T31" s="1"/>
      <c r="U31" s="1"/>
      <c r="V31" s="1"/>
      <c r="W31" s="1"/>
      <c r="X31" s="1"/>
    </row>
    <row r="32" spans="1:24" ht="90" thickBot="1">
      <c r="A32" s="1"/>
      <c r="B32" s="3" t="s">
        <v>139</v>
      </c>
      <c r="C32" s="1"/>
      <c r="D32" s="4">
        <v>4</v>
      </c>
      <c r="E32" s="461" t="s">
        <v>149</v>
      </c>
      <c r="F32" s="462"/>
      <c r="G32" s="463" t="s">
        <v>150</v>
      </c>
      <c r="H32" s="462"/>
      <c r="I32" s="461" t="s">
        <v>151</v>
      </c>
      <c r="J32" s="462"/>
      <c r="K32" s="463" t="s">
        <v>152</v>
      </c>
      <c r="L32" s="462"/>
      <c r="M32" s="461" t="s">
        <v>153</v>
      </c>
      <c r="N32" s="464"/>
      <c r="O32" s="465" t="s">
        <v>17</v>
      </c>
      <c r="P32" s="466"/>
      <c r="Q32" s="465" t="s">
        <v>18</v>
      </c>
      <c r="R32" s="467"/>
      <c r="S32" s="5"/>
      <c r="T32" s="6" t="s">
        <v>7</v>
      </c>
      <c r="U32" s="7" t="s">
        <v>8</v>
      </c>
      <c r="V32" s="3" t="s">
        <v>9</v>
      </c>
      <c r="W32" s="1"/>
      <c r="X32" s="1"/>
    </row>
    <row r="33" spans="1:24" ht="12.75">
      <c r="A33" s="1"/>
      <c r="B33" s="253"/>
      <c r="C33" s="11"/>
      <c r="D33" s="12" t="s">
        <v>149</v>
      </c>
      <c r="E33" s="13"/>
      <c r="F33" s="14"/>
      <c r="G33" s="15">
        <v>3</v>
      </c>
      <c r="H33" s="16">
        <v>1</v>
      </c>
      <c r="I33" s="15">
        <v>3</v>
      </c>
      <c r="J33" s="16">
        <v>1</v>
      </c>
      <c r="K33" s="15">
        <v>3</v>
      </c>
      <c r="L33" s="16">
        <v>0</v>
      </c>
      <c r="M33" s="15">
        <v>3</v>
      </c>
      <c r="N33" s="16">
        <v>0</v>
      </c>
      <c r="O33" s="17" t="b">
        <v>0</v>
      </c>
      <c r="P33" s="18" t="b">
        <v>0</v>
      </c>
      <c r="Q33" s="15" t="b">
        <v>0</v>
      </c>
      <c r="R33" s="19" t="b">
        <v>0</v>
      </c>
      <c r="S33" s="20" t="s">
        <v>149</v>
      </c>
      <c r="T33" s="21">
        <v>4</v>
      </c>
      <c r="U33" s="22">
        <v>6</v>
      </c>
      <c r="V33" s="23">
        <v>1</v>
      </c>
      <c r="W33" s="1"/>
      <c r="X33" s="1"/>
    </row>
    <row r="34" spans="1:24" ht="12.75">
      <c r="A34" s="1"/>
      <c r="B34" s="254"/>
      <c r="C34" s="11"/>
      <c r="D34" s="27" t="s">
        <v>150</v>
      </c>
      <c r="E34" s="28">
        <v>1</v>
      </c>
      <c r="F34" s="29">
        <v>3</v>
      </c>
      <c r="G34" s="30"/>
      <c r="H34" s="30"/>
      <c r="I34" s="31">
        <v>3</v>
      </c>
      <c r="J34" s="32">
        <v>0</v>
      </c>
      <c r="K34" s="31">
        <v>3</v>
      </c>
      <c r="L34" s="32">
        <v>1</v>
      </c>
      <c r="M34" s="31">
        <v>3</v>
      </c>
      <c r="N34" s="32">
        <v>0</v>
      </c>
      <c r="O34" s="31" t="b">
        <v>0</v>
      </c>
      <c r="P34" s="32" t="b">
        <v>0</v>
      </c>
      <c r="Q34" s="31" t="b">
        <v>0</v>
      </c>
      <c r="R34" s="33" t="b">
        <v>0</v>
      </c>
      <c r="S34" s="34" t="s">
        <v>150</v>
      </c>
      <c r="T34" s="35">
        <v>3</v>
      </c>
      <c r="U34" s="36">
        <v>2.5</v>
      </c>
      <c r="V34" s="37">
        <v>2</v>
      </c>
      <c r="W34" s="1"/>
      <c r="X34" s="1"/>
    </row>
    <row r="35" spans="1:24" ht="12.75">
      <c r="A35" s="1"/>
      <c r="B35" s="254"/>
      <c r="C35" s="11"/>
      <c r="D35" s="39" t="s">
        <v>151</v>
      </c>
      <c r="E35" s="40">
        <v>1</v>
      </c>
      <c r="F35" s="41">
        <v>3</v>
      </c>
      <c r="G35" s="42">
        <v>0</v>
      </c>
      <c r="H35" s="41">
        <v>3</v>
      </c>
      <c r="I35" s="30"/>
      <c r="J35" s="30"/>
      <c r="K35" s="15">
        <v>0</v>
      </c>
      <c r="L35" s="18">
        <v>3</v>
      </c>
      <c r="M35" s="43">
        <v>3</v>
      </c>
      <c r="N35" s="18">
        <v>0</v>
      </c>
      <c r="O35" s="44" t="b">
        <v>0</v>
      </c>
      <c r="P35" s="45" t="b">
        <v>0</v>
      </c>
      <c r="Q35" s="15" t="b">
        <v>0</v>
      </c>
      <c r="R35" s="46" t="b">
        <v>0</v>
      </c>
      <c r="S35" s="47" t="s">
        <v>151</v>
      </c>
      <c r="T35" s="35">
        <v>1</v>
      </c>
      <c r="U35" s="36">
        <v>0.4444444444444444</v>
      </c>
      <c r="V35" s="37">
        <v>4</v>
      </c>
      <c r="W35" s="1"/>
      <c r="X35" s="1"/>
    </row>
    <row r="36" spans="1:24" ht="12.75">
      <c r="A36" s="1"/>
      <c r="B36" s="254"/>
      <c r="C36" s="11"/>
      <c r="D36" s="27" t="s">
        <v>152</v>
      </c>
      <c r="E36" s="49">
        <v>0</v>
      </c>
      <c r="F36" s="29">
        <v>3</v>
      </c>
      <c r="G36" s="50">
        <v>1</v>
      </c>
      <c r="H36" s="29">
        <v>3</v>
      </c>
      <c r="I36" s="51">
        <v>3</v>
      </c>
      <c r="J36" s="29">
        <v>0</v>
      </c>
      <c r="K36" s="30"/>
      <c r="L36" s="30"/>
      <c r="M36" s="52">
        <v>3</v>
      </c>
      <c r="N36" s="32">
        <v>1</v>
      </c>
      <c r="O36" s="53" t="b">
        <v>0</v>
      </c>
      <c r="P36" s="54" t="b">
        <v>0</v>
      </c>
      <c r="Q36" s="31" t="b">
        <v>0</v>
      </c>
      <c r="R36" s="33" t="b">
        <v>0</v>
      </c>
      <c r="S36" s="34" t="s">
        <v>152</v>
      </c>
      <c r="T36" s="35">
        <v>2</v>
      </c>
      <c r="U36" s="36">
        <v>1</v>
      </c>
      <c r="V36" s="37">
        <v>3</v>
      </c>
      <c r="W36" s="1"/>
      <c r="X36" s="1"/>
    </row>
    <row r="37" spans="1:24" ht="12.75">
      <c r="A37" s="1"/>
      <c r="B37" s="254"/>
      <c r="C37" s="11"/>
      <c r="D37" s="39" t="s">
        <v>153</v>
      </c>
      <c r="E37" s="40">
        <v>0</v>
      </c>
      <c r="F37" s="55">
        <v>3</v>
      </c>
      <c r="G37" s="56">
        <v>0</v>
      </c>
      <c r="H37" s="41">
        <v>3</v>
      </c>
      <c r="I37" s="42">
        <v>0</v>
      </c>
      <c r="J37" s="55">
        <v>3</v>
      </c>
      <c r="K37" s="56">
        <v>1</v>
      </c>
      <c r="L37" s="41">
        <v>3</v>
      </c>
      <c r="M37" s="30"/>
      <c r="N37" s="57"/>
      <c r="O37" s="15" t="b">
        <v>0</v>
      </c>
      <c r="P37" s="18" t="b">
        <v>0</v>
      </c>
      <c r="Q37" s="15" t="b">
        <v>0</v>
      </c>
      <c r="R37" s="46" t="b">
        <v>0</v>
      </c>
      <c r="S37" s="47" t="s">
        <v>153</v>
      </c>
      <c r="T37" s="35">
        <v>0</v>
      </c>
      <c r="U37" s="36">
        <v>0.08333333333333333</v>
      </c>
      <c r="V37" s="37">
        <v>5</v>
      </c>
      <c r="W37" s="1"/>
      <c r="X37" s="1"/>
    </row>
    <row r="38" spans="1:24" ht="12.75" hidden="1">
      <c r="A38" s="1"/>
      <c r="B38" s="254"/>
      <c r="C38" s="11"/>
      <c r="D38" s="27" t="s">
        <v>17</v>
      </c>
      <c r="E38" s="28"/>
      <c r="F38" s="58"/>
      <c r="G38" s="59"/>
      <c r="H38" s="29"/>
      <c r="I38" s="50"/>
      <c r="J38" s="58"/>
      <c r="K38" s="59"/>
      <c r="L38" s="29"/>
      <c r="M38" s="50"/>
      <c r="N38" s="60"/>
      <c r="O38" s="61"/>
      <c r="P38" s="62"/>
      <c r="Q38" s="31" t="b">
        <v>0</v>
      </c>
      <c r="R38" s="33" t="b">
        <v>0</v>
      </c>
      <c r="S38" s="34" t="s">
        <v>17</v>
      </c>
      <c r="T38" s="35">
        <v>0</v>
      </c>
      <c r="U38" s="36" t="e">
        <v>#DIV/0!</v>
      </c>
      <c r="V38" s="37"/>
      <c r="W38" s="1"/>
      <c r="X38" s="1"/>
    </row>
    <row r="39" spans="1:24" ht="13.5" hidden="1" thickBot="1">
      <c r="A39" s="1"/>
      <c r="B39" s="255"/>
      <c r="C39" s="11"/>
      <c r="D39" s="63" t="s">
        <v>18</v>
      </c>
      <c r="E39" s="64"/>
      <c r="F39" s="65"/>
      <c r="G39" s="66"/>
      <c r="H39" s="65"/>
      <c r="I39" s="66"/>
      <c r="J39" s="65"/>
      <c r="K39" s="66"/>
      <c r="L39" s="65"/>
      <c r="M39" s="67"/>
      <c r="N39" s="65"/>
      <c r="O39" s="68"/>
      <c r="P39" s="69"/>
      <c r="Q39" s="70"/>
      <c r="R39" s="71"/>
      <c r="S39" s="72" t="s">
        <v>18</v>
      </c>
      <c r="T39" s="73">
        <v>0</v>
      </c>
      <c r="U39" s="74" t="e">
        <v>#DIV/0!</v>
      </c>
      <c r="V39" s="75"/>
      <c r="W39" s="1"/>
      <c r="X39" s="1"/>
    </row>
    <row r="40" spans="1:24" ht="12.75">
      <c r="A40" s="1"/>
      <c r="B40" s="1"/>
      <c r="C40" s="1"/>
      <c r="D40" s="1"/>
      <c r="E40" s="1"/>
      <c r="F40" s="1"/>
      <c r="G40" s="1"/>
      <c r="H40" s="1"/>
      <c r="I40" s="1"/>
      <c r="J40" s="1"/>
      <c r="K40" s="1"/>
      <c r="L40" s="1"/>
      <c r="M40" s="1"/>
      <c r="N40" s="1"/>
      <c r="O40" s="1"/>
      <c r="P40" s="1"/>
      <c r="Q40" s="1"/>
      <c r="R40" s="1"/>
      <c r="S40" s="1"/>
      <c r="T40" s="1"/>
      <c r="U40" s="1"/>
      <c r="V40" s="1"/>
      <c r="W40" s="1"/>
      <c r="X40" s="1"/>
    </row>
  </sheetData>
  <mergeCells count="28">
    <mergeCell ref="M32:N32"/>
    <mergeCell ref="O32:P32"/>
    <mergeCell ref="Q32:R32"/>
    <mergeCell ref="E32:F32"/>
    <mergeCell ref="G32:H32"/>
    <mergeCell ref="I32:J32"/>
    <mergeCell ref="K32:L32"/>
    <mergeCell ref="M22:N22"/>
    <mergeCell ref="O22:P22"/>
    <mergeCell ref="Q22:R22"/>
    <mergeCell ref="E22:F22"/>
    <mergeCell ref="G22:H22"/>
    <mergeCell ref="I22:J22"/>
    <mergeCell ref="K22:L22"/>
    <mergeCell ref="M12:N12"/>
    <mergeCell ref="O12:P12"/>
    <mergeCell ref="Q12:R12"/>
    <mergeCell ref="E12:F12"/>
    <mergeCell ref="G12:H12"/>
    <mergeCell ref="I12:J12"/>
    <mergeCell ref="K12:L12"/>
    <mergeCell ref="M2:N2"/>
    <mergeCell ref="O2:P2"/>
    <mergeCell ref="Q2:R2"/>
    <mergeCell ref="E2:F2"/>
    <mergeCell ref="G2:H2"/>
    <mergeCell ref="I2:J2"/>
    <mergeCell ref="K2:L2"/>
  </mergeCells>
  <conditionalFormatting sqref="U3:U9 U13:U19 U23:U29 U33:U39">
    <cfRule type="cellIs" priority="1" dxfId="0" operator="greaterThan" stopIfTrue="1">
      <formula>0</formula>
    </cfRule>
  </conditionalFormatting>
  <conditionalFormatting sqref="B3:B9 B13:B19 B23:B29 B33:B39">
    <cfRule type="cellIs" priority="2" dxfId="10" operator="notEqual" stopIfTrue="1">
      <formula>""</formula>
    </cfRule>
  </conditionalFormatting>
  <conditionalFormatting sqref="O27:R27 K5:R5 O7:R7 G23:R23 G3:R3 K35:R35 K15:R15 O17:R17 G13:R13 O37:R37 G33:R33 K25:R25">
    <cfRule type="cellIs" priority="3" dxfId="1" operator="equal" stopIfTrue="1">
      <formula>FALSE</formula>
    </cfRule>
  </conditionalFormatting>
  <conditionalFormatting sqref="Q8:R8 M6:R6 I4:R4 Q18:R18 M16:R16 I14:R14 Q28:R28 M26:R26 I24:R24 Q38:R38 M36:R36 I34:R34">
    <cfRule type="cellIs" priority="4" dxfId="2" operator="equal" stopIfTrue="1">
      <formula>FALSE</formula>
    </cfRule>
  </conditionalFormatting>
  <dataValidations count="1">
    <dataValidation allowBlank="1" showInputMessage="1" showErrorMessage="1" errorTitle="Hodnota výsledku" error="Povolená hodnota výsledku je  0 až 100&#10;Ostatní vstupy jsou pokládány za vadné&#10;Pole je možné promazat klávesou Delete" sqref="J33:S39 F33:F39 H33:H39 J23:J29 K32 F23:F29 D32:E39 T2:T9 U3:U9 K2:K9 V2:V9 L3:L9 J3:J9 D2:E9 F3:F9 H3:H9 M2:Q9 I2:I8 G2:G9 R3:S9 T12:T19 U13:U19 V12:V19 I12:I19 M12:Q12 T22:T29 U23:U29 V22:V29 J13:J19 G12:G19 I22:I29 M22:Q22 L13:S19 T32:T39 U33:U39 K12:K19 V32:V39 H23:H29 B32 G22:G29 I32:I39 M32:Q32 L23:S29 B22 K22:K29 F13:F19 G32:G39 H13:H19 D12:E19 B12 B2 D22:E29"/>
  </dataValidation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O81"/>
  <sheetViews>
    <sheetView showGridLines="0" showRowColHeaders="0" workbookViewId="0" topLeftCell="A1">
      <selection activeCell="C6" sqref="C6:AG30"/>
    </sheetView>
  </sheetViews>
  <sheetFormatPr defaultColWidth="9.00390625" defaultRowHeight="12.75"/>
  <cols>
    <col min="1" max="1" width="0.6171875" style="82" customWidth="1"/>
    <col min="2" max="2" width="0.5" style="82" customWidth="1"/>
    <col min="3" max="3" width="14.625" style="82" customWidth="1"/>
    <col min="4" max="4" width="3.625" style="82" customWidth="1"/>
    <col min="5" max="5" width="3.625" style="82" hidden="1" customWidth="1"/>
    <col min="6" max="6" width="0.5" style="82" customWidth="1"/>
    <col min="7" max="7" width="14.625" style="82" customWidth="1"/>
    <col min="8" max="8" width="3.625" style="82" customWidth="1"/>
    <col min="9" max="9" width="3.625" style="82" hidden="1" customWidth="1"/>
    <col min="10" max="11" width="0.5" style="82" customWidth="1"/>
    <col min="12" max="12" width="14.625" style="82" customWidth="1"/>
    <col min="13" max="13" width="3.625" style="82" customWidth="1"/>
    <col min="14" max="14" width="3.625" style="82" hidden="1" customWidth="1"/>
    <col min="15" max="16" width="0.5" style="82" customWidth="1"/>
    <col min="17" max="17" width="14.625" style="82" customWidth="1"/>
    <col min="18" max="18" width="3.625" style="82" customWidth="1"/>
    <col min="19" max="19" width="3.625" style="82" hidden="1" customWidth="1"/>
    <col min="20" max="20" width="0.5" style="82" customWidth="1"/>
    <col min="21" max="21" width="2.375" style="82" customWidth="1"/>
    <col min="22" max="22" width="14.625" style="82" customWidth="1"/>
    <col min="23" max="23" width="3.625" style="82" customWidth="1"/>
    <col min="24" max="24" width="3.625" style="82" hidden="1" customWidth="1"/>
    <col min="25" max="26" width="0.5" style="82" customWidth="1"/>
    <col min="27" max="27" width="14.625" style="82" customWidth="1"/>
    <col min="28" max="28" width="3.50390625" style="82" customWidth="1"/>
    <col min="29" max="29" width="3.625" style="82" hidden="1" customWidth="1"/>
    <col min="30" max="31" width="0.5" style="82" customWidth="1"/>
    <col min="32" max="32" width="14.625" style="82" customWidth="1"/>
    <col min="33" max="33" width="3.50390625" style="82" customWidth="1"/>
    <col min="34" max="34" width="3.625" style="82" hidden="1" customWidth="1"/>
    <col min="35" max="35" width="1.625" style="82" customWidth="1"/>
    <col min="36" max="36" width="3.625" style="82" customWidth="1"/>
    <col min="37" max="37" width="18.50390625" style="82" customWidth="1"/>
    <col min="38" max="38" width="2.375" style="82" customWidth="1"/>
    <col min="39" max="39" width="3.625" style="91" customWidth="1"/>
    <col min="40" max="40" width="17.50390625" style="82" customWidth="1"/>
    <col min="41" max="16384" width="9.125" style="82" customWidth="1"/>
  </cols>
  <sheetData>
    <row r="1" spans="1:41" ht="12.75" customHeight="1">
      <c r="A1" s="80"/>
      <c r="B1" s="80"/>
      <c r="C1" s="80"/>
      <c r="D1" s="80"/>
      <c r="E1" s="80"/>
      <c r="F1" s="80"/>
      <c r="G1" s="80"/>
      <c r="H1" s="80"/>
      <c r="I1" s="80"/>
      <c r="J1" s="80"/>
      <c r="K1" s="80"/>
      <c r="L1" s="450" t="s">
        <v>26</v>
      </c>
      <c r="M1" s="473"/>
      <c r="N1" s="473"/>
      <c r="O1" s="473"/>
      <c r="P1" s="473"/>
      <c r="Q1" s="473"/>
      <c r="R1" s="473"/>
      <c r="S1" s="473"/>
      <c r="T1" s="473"/>
      <c r="U1" s="473"/>
      <c r="V1" s="473"/>
      <c r="W1" s="473"/>
      <c r="X1" s="473"/>
      <c r="Y1" s="473"/>
      <c r="Z1" s="473"/>
      <c r="AA1" s="476">
        <v>41468</v>
      </c>
      <c r="AB1" s="477"/>
      <c r="AC1" s="477"/>
      <c r="AD1" s="477"/>
      <c r="AE1" s="477"/>
      <c r="AF1" s="478"/>
      <c r="AG1" s="80"/>
      <c r="AH1" s="80"/>
      <c r="AI1" s="80"/>
      <c r="AJ1" s="80"/>
      <c r="AK1" s="80"/>
      <c r="AL1" s="80"/>
      <c r="AM1" s="81"/>
      <c r="AN1" s="80"/>
      <c r="AO1" s="80"/>
    </row>
    <row r="2" spans="1:41" ht="13.5" thickBot="1">
      <c r="A2" s="80"/>
      <c r="B2" s="80"/>
      <c r="C2" s="80"/>
      <c r="D2" s="80"/>
      <c r="E2" s="80"/>
      <c r="F2" s="80"/>
      <c r="G2" s="80"/>
      <c r="H2" s="80"/>
      <c r="I2" s="80"/>
      <c r="J2" s="80"/>
      <c r="K2" s="80"/>
      <c r="L2" s="474"/>
      <c r="M2" s="475"/>
      <c r="N2" s="475"/>
      <c r="O2" s="475"/>
      <c r="P2" s="475"/>
      <c r="Q2" s="475"/>
      <c r="R2" s="475"/>
      <c r="S2" s="475"/>
      <c r="T2" s="475"/>
      <c r="U2" s="475"/>
      <c r="V2" s="475"/>
      <c r="W2" s="475"/>
      <c r="X2" s="475"/>
      <c r="Y2" s="475"/>
      <c r="Z2" s="475"/>
      <c r="AA2" s="479"/>
      <c r="AB2" s="479"/>
      <c r="AC2" s="479"/>
      <c r="AD2" s="479"/>
      <c r="AE2" s="479"/>
      <c r="AF2" s="480"/>
      <c r="AG2" s="80"/>
      <c r="AH2" s="80"/>
      <c r="AI2" s="80"/>
      <c r="AJ2" s="80"/>
      <c r="AK2" s="80"/>
      <c r="AL2" s="80"/>
      <c r="AM2" s="81"/>
      <c r="AN2" s="80"/>
      <c r="AO2" s="80"/>
    </row>
    <row r="3" spans="1:41" ht="13.5" thickBo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c r="AN3" s="80"/>
      <c r="AO3" s="80"/>
    </row>
    <row r="4" spans="1:41" ht="13.5" thickBot="1">
      <c r="A4" s="80"/>
      <c r="B4" s="86"/>
      <c r="C4" s="88" t="s">
        <v>49</v>
      </c>
      <c r="D4" s="87"/>
      <c r="E4" s="87"/>
      <c r="F4" s="88"/>
      <c r="G4" s="88" t="s">
        <v>50</v>
      </c>
      <c r="H4" s="87"/>
      <c r="I4" s="87"/>
      <c r="J4" s="88"/>
      <c r="K4" s="88"/>
      <c r="L4" s="88" t="s">
        <v>47</v>
      </c>
      <c r="M4" s="87"/>
      <c r="N4" s="87"/>
      <c r="O4" s="87"/>
      <c r="P4" s="88"/>
      <c r="Q4" s="88" t="s">
        <v>48</v>
      </c>
      <c r="R4" s="87"/>
      <c r="S4" s="87"/>
      <c r="T4" s="88"/>
      <c r="U4" s="155"/>
      <c r="V4" s="88" t="s">
        <v>27</v>
      </c>
      <c r="W4" s="87"/>
      <c r="X4" s="87"/>
      <c r="Y4" s="88"/>
      <c r="Z4" s="88"/>
      <c r="AA4" s="88" t="s">
        <v>28</v>
      </c>
      <c r="AB4" s="87"/>
      <c r="AC4" s="87"/>
      <c r="AD4" s="88"/>
      <c r="AE4" s="88"/>
      <c r="AF4" s="88" t="s">
        <v>29</v>
      </c>
      <c r="AG4" s="156"/>
      <c r="AH4" s="90"/>
      <c r="AI4" s="83"/>
      <c r="AJ4" s="481"/>
      <c r="AK4" s="481"/>
      <c r="AL4" s="80"/>
      <c r="AM4" s="471" t="s">
        <v>30</v>
      </c>
      <c r="AN4" s="472"/>
      <c r="AO4" s="451"/>
    </row>
    <row r="5" spans="1:41" ht="13.5" thickBot="1">
      <c r="A5" s="92"/>
      <c r="B5" s="157"/>
      <c r="C5" s="95" t="s">
        <v>45</v>
      </c>
      <c r="D5" s="95"/>
      <c r="E5" s="95"/>
      <c r="F5" s="158"/>
      <c r="G5" s="95" t="s">
        <v>46</v>
      </c>
      <c r="H5" s="95"/>
      <c r="I5" s="95"/>
      <c r="J5" s="158"/>
      <c r="K5" s="158"/>
      <c r="L5" s="95" t="s">
        <v>51</v>
      </c>
      <c r="M5" s="95"/>
      <c r="N5" s="95"/>
      <c r="O5" s="95"/>
      <c r="P5" s="158"/>
      <c r="Q5" s="95" t="s">
        <v>52</v>
      </c>
      <c r="R5" s="95"/>
      <c r="S5" s="93"/>
      <c r="T5" s="92"/>
      <c r="U5" s="159"/>
      <c r="V5" s="160" t="s">
        <v>53</v>
      </c>
      <c r="W5" s="96"/>
      <c r="X5" s="96"/>
      <c r="Y5" s="92"/>
      <c r="Z5" s="92"/>
      <c r="AA5" s="92"/>
      <c r="AB5" s="96"/>
      <c r="AC5" s="96"/>
      <c r="AD5" s="92"/>
      <c r="AE5" s="92"/>
      <c r="AF5" s="92"/>
      <c r="AG5" s="96"/>
      <c r="AH5" s="96"/>
      <c r="AI5" s="80"/>
      <c r="AJ5" s="161"/>
      <c r="AK5" s="161"/>
      <c r="AL5" s="102"/>
      <c r="AM5" s="258"/>
      <c r="AN5" s="259" t="s">
        <v>32</v>
      </c>
      <c r="AO5" s="223" t="s">
        <v>33</v>
      </c>
    </row>
    <row r="6" spans="1:41" ht="13.5" thickBot="1">
      <c r="A6" s="92"/>
      <c r="B6" s="92"/>
      <c r="C6" s="92"/>
      <c r="D6" s="96"/>
      <c r="E6" s="96"/>
      <c r="F6" s="92"/>
      <c r="G6" s="92"/>
      <c r="H6" s="96"/>
      <c r="I6" s="96"/>
      <c r="J6" s="92"/>
      <c r="K6" s="92"/>
      <c r="L6" s="98">
        <v>17</v>
      </c>
      <c r="M6" s="96"/>
      <c r="N6" s="96"/>
      <c r="O6" s="96"/>
      <c r="P6" s="92"/>
      <c r="Q6" s="98">
        <v>13</v>
      </c>
      <c r="R6" s="96"/>
      <c r="S6" s="96"/>
      <c r="T6" s="92"/>
      <c r="U6" s="162">
        <v>1</v>
      </c>
      <c r="V6" s="163" t="s">
        <v>141</v>
      </c>
      <c r="W6" s="216">
        <v>6</v>
      </c>
      <c r="X6" s="101" t="s">
        <v>31</v>
      </c>
      <c r="Y6" s="92"/>
      <c r="Z6" s="92"/>
      <c r="AA6" s="98">
        <v>9</v>
      </c>
      <c r="AB6" s="96"/>
      <c r="AC6" s="96"/>
      <c r="AD6" s="92"/>
      <c r="AE6" s="92"/>
      <c r="AF6" s="92"/>
      <c r="AG6" s="96"/>
      <c r="AH6" s="96"/>
      <c r="AI6" s="80"/>
      <c r="AJ6" s="84"/>
      <c r="AK6" s="164"/>
      <c r="AL6" s="80"/>
      <c r="AM6" s="109" t="s">
        <v>36</v>
      </c>
      <c r="AN6" s="110" t="s">
        <v>141</v>
      </c>
      <c r="AO6" s="111">
        <v>100</v>
      </c>
    </row>
    <row r="7" spans="1:41" ht="13.5" thickBot="1">
      <c r="A7" s="92"/>
      <c r="B7" s="92"/>
      <c r="C7" s="92"/>
      <c r="D7" s="92"/>
      <c r="E7" s="92"/>
      <c r="F7" s="92"/>
      <c r="G7" s="92"/>
      <c r="H7" s="92"/>
      <c r="I7" s="92"/>
      <c r="J7" s="92"/>
      <c r="K7" s="92"/>
      <c r="L7" s="116" t="s">
        <v>143</v>
      </c>
      <c r="M7" s="216">
        <v>5</v>
      </c>
      <c r="N7" s="101" t="s">
        <v>31</v>
      </c>
      <c r="O7" s="165"/>
      <c r="P7" s="166"/>
      <c r="Q7" s="116" t="s">
        <v>151</v>
      </c>
      <c r="R7" s="216">
        <v>1</v>
      </c>
      <c r="S7" s="101" t="s">
        <v>31</v>
      </c>
      <c r="T7" s="124"/>
      <c r="U7" s="167">
        <v>16</v>
      </c>
      <c r="V7" s="168" t="s">
        <v>151</v>
      </c>
      <c r="W7" s="217">
        <v>0</v>
      </c>
      <c r="X7" s="128"/>
      <c r="Y7" s="108"/>
      <c r="Z7" s="115"/>
      <c r="AA7" s="116" t="s">
        <v>141</v>
      </c>
      <c r="AB7" s="216">
        <v>6</v>
      </c>
      <c r="AC7" s="101" t="s">
        <v>31</v>
      </c>
      <c r="AD7" s="92"/>
      <c r="AE7" s="92"/>
      <c r="AF7" s="92"/>
      <c r="AG7" s="96"/>
      <c r="AH7" s="96"/>
      <c r="AI7" s="80"/>
      <c r="AJ7" s="84"/>
      <c r="AK7" s="164"/>
      <c r="AL7" s="80"/>
      <c r="AM7" s="117" t="s">
        <v>37</v>
      </c>
      <c r="AN7" s="118" t="s">
        <v>146</v>
      </c>
      <c r="AO7" s="119">
        <v>85</v>
      </c>
    </row>
    <row r="8" spans="1:41" ht="13.5" thickBot="1">
      <c r="A8" s="92"/>
      <c r="B8" s="92"/>
      <c r="C8" s="98">
        <v>25</v>
      </c>
      <c r="D8" s="96"/>
      <c r="E8" s="96"/>
      <c r="F8" s="92"/>
      <c r="G8" s="98">
        <v>23</v>
      </c>
      <c r="H8" s="97"/>
      <c r="I8" s="97"/>
      <c r="J8" s="107"/>
      <c r="K8" s="170"/>
      <c r="L8" s="121" t="s">
        <v>3</v>
      </c>
      <c r="M8" s="217">
        <v>4</v>
      </c>
      <c r="N8" s="171"/>
      <c r="O8" s="172"/>
      <c r="P8" s="94"/>
      <c r="Q8" s="121" t="s">
        <v>143</v>
      </c>
      <c r="R8" s="217">
        <v>5</v>
      </c>
      <c r="S8" s="171"/>
      <c r="T8" s="92"/>
      <c r="U8" s="173">
        <v>9</v>
      </c>
      <c r="V8" s="174" t="s">
        <v>143</v>
      </c>
      <c r="W8" s="218">
        <v>2</v>
      </c>
      <c r="X8" s="101" t="s">
        <v>31</v>
      </c>
      <c r="Y8" s="124"/>
      <c r="Z8" s="92"/>
      <c r="AA8" s="121" t="s">
        <v>150</v>
      </c>
      <c r="AB8" s="217">
        <v>4</v>
      </c>
      <c r="AC8" s="128"/>
      <c r="AD8" s="108"/>
      <c r="AE8" s="92"/>
      <c r="AF8" s="98">
        <v>21</v>
      </c>
      <c r="AG8" s="96"/>
      <c r="AH8" s="96"/>
      <c r="AI8" s="80"/>
      <c r="AJ8" s="84"/>
      <c r="AK8" s="164"/>
      <c r="AL8" s="80"/>
      <c r="AM8" s="117" t="s">
        <v>38</v>
      </c>
      <c r="AN8" s="122" t="s">
        <v>70</v>
      </c>
      <c r="AO8" s="119">
        <v>72</v>
      </c>
    </row>
    <row r="9" spans="1:41" ht="13.5" thickBot="1">
      <c r="A9" s="92"/>
      <c r="B9" s="107"/>
      <c r="C9" s="116" t="s">
        <v>21</v>
      </c>
      <c r="D9" s="197">
        <v>2</v>
      </c>
      <c r="E9" s="101" t="s">
        <v>31</v>
      </c>
      <c r="F9" s="176"/>
      <c r="G9" s="116" t="s">
        <v>143</v>
      </c>
      <c r="H9" s="197">
        <v>4</v>
      </c>
      <c r="I9" s="101" t="s">
        <v>31</v>
      </c>
      <c r="J9" s="177"/>
      <c r="K9" s="178"/>
      <c r="L9" s="129" t="s">
        <v>54</v>
      </c>
      <c r="M9" s="97"/>
      <c r="N9" s="97"/>
      <c r="O9" s="97"/>
      <c r="P9" s="107"/>
      <c r="Q9" s="129"/>
      <c r="R9" s="97"/>
      <c r="S9" s="97"/>
      <c r="T9" s="92"/>
      <c r="U9" s="162">
        <v>8</v>
      </c>
      <c r="V9" s="179" t="s">
        <v>150</v>
      </c>
      <c r="W9" s="219">
        <v>6</v>
      </c>
      <c r="X9" s="171"/>
      <c r="Y9" s="94"/>
      <c r="Z9" s="94"/>
      <c r="AA9" s="129" t="s">
        <v>55</v>
      </c>
      <c r="AB9" s="97"/>
      <c r="AC9" s="97"/>
      <c r="AD9" s="92"/>
      <c r="AE9" s="115"/>
      <c r="AF9" s="116" t="s">
        <v>141</v>
      </c>
      <c r="AG9" s="197">
        <v>6</v>
      </c>
      <c r="AH9" s="101" t="s">
        <v>31</v>
      </c>
      <c r="AI9" s="80"/>
      <c r="AJ9" s="84"/>
      <c r="AK9" s="164"/>
      <c r="AL9" s="80"/>
      <c r="AM9" s="117" t="s">
        <v>39</v>
      </c>
      <c r="AN9" s="118" t="s">
        <v>149</v>
      </c>
      <c r="AO9" s="119">
        <v>72</v>
      </c>
    </row>
    <row r="10" spans="1:41" ht="13.5" thickBot="1">
      <c r="A10" s="92"/>
      <c r="B10" s="233"/>
      <c r="C10" s="121" t="s">
        <v>149</v>
      </c>
      <c r="D10" s="220">
        <v>5</v>
      </c>
      <c r="E10" s="180"/>
      <c r="F10" s="107"/>
      <c r="G10" s="121" t="s">
        <v>21</v>
      </c>
      <c r="H10" s="220">
        <v>5</v>
      </c>
      <c r="I10" s="180"/>
      <c r="J10" s="107"/>
      <c r="K10" s="178"/>
      <c r="L10" s="98">
        <v>18</v>
      </c>
      <c r="M10" s="97"/>
      <c r="N10" s="97"/>
      <c r="O10" s="97"/>
      <c r="P10" s="107"/>
      <c r="Q10" s="98">
        <v>14</v>
      </c>
      <c r="R10" s="97"/>
      <c r="S10" s="97"/>
      <c r="T10" s="92"/>
      <c r="U10" s="162">
        <v>5</v>
      </c>
      <c r="V10" s="163" t="s">
        <v>84</v>
      </c>
      <c r="W10" s="216">
        <v>6</v>
      </c>
      <c r="X10" s="101" t="s">
        <v>31</v>
      </c>
      <c r="Y10" s="92"/>
      <c r="Z10" s="92"/>
      <c r="AA10" s="98">
        <v>10</v>
      </c>
      <c r="AB10" s="97"/>
      <c r="AC10" s="97"/>
      <c r="AD10" s="120"/>
      <c r="AE10" s="92"/>
      <c r="AF10" s="121" t="s">
        <v>149</v>
      </c>
      <c r="AG10" s="220">
        <v>4</v>
      </c>
      <c r="AH10" s="181"/>
      <c r="AI10" s="80"/>
      <c r="AJ10" s="84"/>
      <c r="AK10" s="164"/>
      <c r="AL10" s="80"/>
      <c r="AM10" s="117" t="s">
        <v>40</v>
      </c>
      <c r="AN10" s="122" t="s">
        <v>21</v>
      </c>
      <c r="AO10" s="119">
        <v>61</v>
      </c>
    </row>
    <row r="11" spans="1:41" ht="13.5" thickBot="1">
      <c r="A11" s="92"/>
      <c r="B11" s="178"/>
      <c r="C11" s="182" t="s">
        <v>56</v>
      </c>
      <c r="D11" s="96"/>
      <c r="E11" s="96"/>
      <c r="F11" s="92"/>
      <c r="G11" s="92"/>
      <c r="H11" s="97"/>
      <c r="I11" s="96"/>
      <c r="J11" s="107"/>
      <c r="K11" s="183"/>
      <c r="L11" s="116" t="s">
        <v>147</v>
      </c>
      <c r="M11" s="216">
        <v>2</v>
      </c>
      <c r="N11" s="101" t="s">
        <v>31</v>
      </c>
      <c r="O11" s="165"/>
      <c r="P11" s="176"/>
      <c r="Q11" s="116" t="s">
        <v>147</v>
      </c>
      <c r="R11" s="216">
        <v>5</v>
      </c>
      <c r="S11" s="101" t="s">
        <v>31</v>
      </c>
      <c r="T11" s="124"/>
      <c r="U11" s="167">
        <v>12</v>
      </c>
      <c r="V11" s="168" t="s">
        <v>147</v>
      </c>
      <c r="W11" s="217">
        <v>1</v>
      </c>
      <c r="X11" s="171"/>
      <c r="Y11" s="108"/>
      <c r="Z11" s="184"/>
      <c r="AA11" s="116" t="s">
        <v>84</v>
      </c>
      <c r="AB11" s="216">
        <v>3</v>
      </c>
      <c r="AC11" s="101" t="s">
        <v>31</v>
      </c>
      <c r="AD11" s="124"/>
      <c r="AE11" s="92"/>
      <c r="AF11" s="92" t="s">
        <v>57</v>
      </c>
      <c r="AG11" s="97"/>
      <c r="AH11" s="96"/>
      <c r="AI11" s="80"/>
      <c r="AJ11" s="84"/>
      <c r="AK11" s="164"/>
      <c r="AL11" s="80"/>
      <c r="AM11" s="117" t="s">
        <v>41</v>
      </c>
      <c r="AN11" s="118" t="s">
        <v>84</v>
      </c>
      <c r="AO11" s="119">
        <v>61</v>
      </c>
    </row>
    <row r="12" spans="1:41" ht="13.5" thickBot="1">
      <c r="A12" s="92"/>
      <c r="B12" s="234"/>
      <c r="C12" s="92"/>
      <c r="D12" s="92"/>
      <c r="E12" s="92"/>
      <c r="F12" s="92"/>
      <c r="G12" s="92"/>
      <c r="H12" s="92"/>
      <c r="I12" s="92"/>
      <c r="J12" s="92"/>
      <c r="K12" s="107"/>
      <c r="L12" s="121" t="s">
        <v>21</v>
      </c>
      <c r="M12" s="217">
        <v>5</v>
      </c>
      <c r="N12" s="171"/>
      <c r="O12" s="172"/>
      <c r="P12" s="107"/>
      <c r="Q12" s="121" t="s">
        <v>145</v>
      </c>
      <c r="R12" s="217">
        <v>3</v>
      </c>
      <c r="S12" s="171"/>
      <c r="T12" s="92"/>
      <c r="U12" s="173">
        <v>13</v>
      </c>
      <c r="V12" s="174" t="s">
        <v>145</v>
      </c>
      <c r="W12" s="218">
        <v>1</v>
      </c>
      <c r="X12" s="101" t="s">
        <v>31</v>
      </c>
      <c r="Y12" s="124"/>
      <c r="Z12" s="92"/>
      <c r="AA12" s="121" t="s">
        <v>149</v>
      </c>
      <c r="AB12" s="217">
        <v>6</v>
      </c>
      <c r="AC12" s="128"/>
      <c r="AD12" s="94"/>
      <c r="AE12" s="92"/>
      <c r="AF12" s="92"/>
      <c r="AG12" s="92"/>
      <c r="AH12" s="92"/>
      <c r="AI12" s="80"/>
      <c r="AJ12" s="84"/>
      <c r="AK12" s="164"/>
      <c r="AL12" s="80"/>
      <c r="AM12" s="117" t="s">
        <v>42</v>
      </c>
      <c r="AN12" s="122" t="s">
        <v>143</v>
      </c>
      <c r="AO12" s="119">
        <v>50</v>
      </c>
    </row>
    <row r="13" spans="1:41" ht="13.5" thickBot="1">
      <c r="A13" s="92"/>
      <c r="B13" s="184"/>
      <c r="C13" s="256" t="s">
        <v>149</v>
      </c>
      <c r="D13" s="92"/>
      <c r="E13" s="92"/>
      <c r="F13" s="92"/>
      <c r="G13" s="92"/>
      <c r="H13" s="92"/>
      <c r="I13" s="92"/>
      <c r="J13" s="92"/>
      <c r="K13" s="107"/>
      <c r="L13" s="129" t="s">
        <v>58</v>
      </c>
      <c r="M13" s="97"/>
      <c r="N13" s="97"/>
      <c r="O13" s="97"/>
      <c r="P13" s="107"/>
      <c r="Q13" s="129"/>
      <c r="R13" s="97"/>
      <c r="S13" s="97"/>
      <c r="T13" s="92"/>
      <c r="U13" s="162">
        <v>4</v>
      </c>
      <c r="V13" s="179" t="s">
        <v>149</v>
      </c>
      <c r="W13" s="219">
        <v>6</v>
      </c>
      <c r="X13" s="128"/>
      <c r="Y13" s="92"/>
      <c r="Z13" s="92"/>
      <c r="AA13" s="129" t="s">
        <v>59</v>
      </c>
      <c r="AB13" s="97"/>
      <c r="AC13" s="97"/>
      <c r="AD13" s="94"/>
      <c r="AE13" s="92"/>
      <c r="AF13" s="92"/>
      <c r="AG13" s="92"/>
      <c r="AH13" s="92"/>
      <c r="AI13" s="80"/>
      <c r="AJ13" s="84"/>
      <c r="AK13" s="164"/>
      <c r="AL13" s="80"/>
      <c r="AM13" s="126" t="s">
        <v>43</v>
      </c>
      <c r="AN13" s="118" t="s">
        <v>150</v>
      </c>
      <c r="AO13" s="127">
        <v>50</v>
      </c>
    </row>
    <row r="14" spans="1:41" ht="13.5" thickBot="1">
      <c r="A14" s="92"/>
      <c r="B14" s="234"/>
      <c r="C14" s="257" t="s">
        <v>70</v>
      </c>
      <c r="D14" s="96"/>
      <c r="E14" s="96"/>
      <c r="F14" s="92"/>
      <c r="G14" s="92"/>
      <c r="H14" s="96"/>
      <c r="I14" s="96"/>
      <c r="J14" s="92"/>
      <c r="K14" s="92"/>
      <c r="L14" s="98">
        <v>19</v>
      </c>
      <c r="M14" s="96"/>
      <c r="N14" s="96"/>
      <c r="O14" s="97"/>
      <c r="P14" s="94"/>
      <c r="Q14" s="98">
        <v>15</v>
      </c>
      <c r="R14" s="96"/>
      <c r="S14" s="96"/>
      <c r="T14" s="92"/>
      <c r="U14" s="162">
        <v>3</v>
      </c>
      <c r="V14" s="163" t="s">
        <v>70</v>
      </c>
      <c r="W14" s="216">
        <v>6</v>
      </c>
      <c r="X14" s="101" t="s">
        <v>31</v>
      </c>
      <c r="Y14" s="92"/>
      <c r="Z14" s="92"/>
      <c r="AA14" s="98">
        <v>11</v>
      </c>
      <c r="AB14" s="96"/>
      <c r="AC14" s="96"/>
      <c r="AD14" s="92"/>
      <c r="AE14" s="92"/>
      <c r="AF14" s="92"/>
      <c r="AG14" s="96"/>
      <c r="AH14" s="96"/>
      <c r="AI14" s="80"/>
      <c r="AJ14" s="84"/>
      <c r="AK14" s="164"/>
      <c r="AL14" s="80"/>
      <c r="AM14" s="185" t="s">
        <v>60</v>
      </c>
      <c r="AN14" s="110" t="s">
        <v>3</v>
      </c>
      <c r="AO14" s="111">
        <v>39</v>
      </c>
    </row>
    <row r="15" spans="1:41" ht="13.5" thickBot="1">
      <c r="A15" s="92"/>
      <c r="B15" s="234"/>
      <c r="C15" s="92"/>
      <c r="D15" s="92"/>
      <c r="E15" s="92"/>
      <c r="F15" s="92"/>
      <c r="G15" s="92"/>
      <c r="H15" s="92"/>
      <c r="I15" s="92"/>
      <c r="J15" s="92"/>
      <c r="K15" s="92"/>
      <c r="L15" s="116" t="s">
        <v>148</v>
      </c>
      <c r="M15" s="216">
        <v>0</v>
      </c>
      <c r="N15" s="101" t="s">
        <v>31</v>
      </c>
      <c r="O15" s="165"/>
      <c r="P15" s="166"/>
      <c r="Q15" s="116" t="s">
        <v>148</v>
      </c>
      <c r="R15" s="216">
        <v>5</v>
      </c>
      <c r="S15" s="101" t="s">
        <v>31</v>
      </c>
      <c r="T15" s="124"/>
      <c r="U15" s="167">
        <v>14</v>
      </c>
      <c r="V15" s="168" t="s">
        <v>148</v>
      </c>
      <c r="W15" s="217">
        <v>2</v>
      </c>
      <c r="X15" s="128"/>
      <c r="Y15" s="108"/>
      <c r="Z15" s="184"/>
      <c r="AA15" s="116" t="s">
        <v>70</v>
      </c>
      <c r="AB15" s="216">
        <v>6</v>
      </c>
      <c r="AC15" s="101" t="s">
        <v>31</v>
      </c>
      <c r="AD15" s="92"/>
      <c r="AE15" s="92"/>
      <c r="AF15" s="92"/>
      <c r="AG15" s="92"/>
      <c r="AH15" s="92"/>
      <c r="AI15" s="80"/>
      <c r="AJ15" s="84"/>
      <c r="AK15" s="164"/>
      <c r="AL15" s="80"/>
      <c r="AM15" s="186"/>
      <c r="AN15" s="187" t="s">
        <v>147</v>
      </c>
      <c r="AO15" s="119">
        <v>39</v>
      </c>
    </row>
    <row r="16" spans="1:41" ht="13.5" thickBot="1">
      <c r="A16" s="92"/>
      <c r="B16" s="234"/>
      <c r="C16" s="98">
        <v>26</v>
      </c>
      <c r="D16" s="96"/>
      <c r="E16" s="96"/>
      <c r="F16" s="92"/>
      <c r="G16" s="98">
        <v>24</v>
      </c>
      <c r="H16" s="97"/>
      <c r="I16" s="96"/>
      <c r="J16" s="107"/>
      <c r="K16" s="170"/>
      <c r="L16" s="121" t="s">
        <v>84</v>
      </c>
      <c r="M16" s="217">
        <v>5</v>
      </c>
      <c r="N16" s="171"/>
      <c r="O16" s="172"/>
      <c r="P16" s="94"/>
      <c r="Q16" s="121" t="s">
        <v>4</v>
      </c>
      <c r="R16" s="217">
        <v>2</v>
      </c>
      <c r="S16" s="171"/>
      <c r="T16" s="92"/>
      <c r="U16" s="173">
        <v>11</v>
      </c>
      <c r="V16" s="174" t="s">
        <v>4</v>
      </c>
      <c r="W16" s="218">
        <v>3</v>
      </c>
      <c r="X16" s="101" t="s">
        <v>31</v>
      </c>
      <c r="Y16" s="124"/>
      <c r="Z16" s="92"/>
      <c r="AA16" s="121" t="s">
        <v>21</v>
      </c>
      <c r="AB16" s="217">
        <v>4</v>
      </c>
      <c r="AC16" s="128"/>
      <c r="AD16" s="108"/>
      <c r="AE16" s="92"/>
      <c r="AF16" s="98">
        <v>22</v>
      </c>
      <c r="AG16" s="97"/>
      <c r="AH16" s="96"/>
      <c r="AI16" s="80"/>
      <c r="AJ16" s="84"/>
      <c r="AK16" s="164"/>
      <c r="AL16" s="80"/>
      <c r="AM16" s="186"/>
      <c r="AN16" s="187" t="s">
        <v>148</v>
      </c>
      <c r="AO16" s="119">
        <v>39</v>
      </c>
    </row>
    <row r="17" spans="1:41" ht="13.5" thickBot="1">
      <c r="A17" s="92"/>
      <c r="B17" s="178"/>
      <c r="C17" s="116" t="s">
        <v>84</v>
      </c>
      <c r="D17" s="197">
        <v>0</v>
      </c>
      <c r="E17" s="101" t="s">
        <v>31</v>
      </c>
      <c r="F17" s="176"/>
      <c r="G17" s="116" t="s">
        <v>84</v>
      </c>
      <c r="H17" s="197">
        <v>5</v>
      </c>
      <c r="I17" s="101" t="s">
        <v>31</v>
      </c>
      <c r="J17" s="177"/>
      <c r="K17" s="178"/>
      <c r="L17" s="129" t="s">
        <v>61</v>
      </c>
      <c r="M17" s="97"/>
      <c r="N17" s="97"/>
      <c r="O17" s="97"/>
      <c r="P17" s="107"/>
      <c r="Q17" s="129"/>
      <c r="R17" s="97"/>
      <c r="S17" s="97"/>
      <c r="T17" s="92"/>
      <c r="U17" s="162">
        <v>6</v>
      </c>
      <c r="V17" s="179" t="s">
        <v>21</v>
      </c>
      <c r="W17" s="219">
        <v>6</v>
      </c>
      <c r="X17" s="171"/>
      <c r="Y17" s="94"/>
      <c r="Z17" s="94"/>
      <c r="AA17" s="129" t="s">
        <v>62</v>
      </c>
      <c r="AB17" s="97"/>
      <c r="AC17" s="97"/>
      <c r="AD17" s="92"/>
      <c r="AE17" s="115"/>
      <c r="AF17" s="116" t="s">
        <v>70</v>
      </c>
      <c r="AG17" s="197">
        <v>4</v>
      </c>
      <c r="AH17" s="101" t="s">
        <v>31</v>
      </c>
      <c r="AI17" s="83"/>
      <c r="AJ17" s="84"/>
      <c r="AK17" s="164"/>
      <c r="AL17" s="83"/>
      <c r="AM17" s="188"/>
      <c r="AN17" s="118" t="s">
        <v>152</v>
      </c>
      <c r="AO17" s="127">
        <v>39</v>
      </c>
    </row>
    <row r="18" spans="1:41" ht="13.5" thickBot="1">
      <c r="A18" s="94"/>
      <c r="B18" s="243"/>
      <c r="C18" s="121" t="s">
        <v>70</v>
      </c>
      <c r="D18" s="220">
        <v>5</v>
      </c>
      <c r="E18" s="180"/>
      <c r="F18" s="107"/>
      <c r="G18" s="121" t="s">
        <v>150</v>
      </c>
      <c r="H18" s="220">
        <v>4</v>
      </c>
      <c r="I18" s="180"/>
      <c r="J18" s="107"/>
      <c r="K18" s="178"/>
      <c r="L18" s="98">
        <v>20</v>
      </c>
      <c r="M18" s="97"/>
      <c r="N18" s="97"/>
      <c r="O18" s="97"/>
      <c r="P18" s="107"/>
      <c r="Q18" s="98">
        <v>16</v>
      </c>
      <c r="R18" s="97"/>
      <c r="S18" s="97"/>
      <c r="T18" s="92"/>
      <c r="U18" s="162">
        <v>7</v>
      </c>
      <c r="V18" s="163" t="s">
        <v>3</v>
      </c>
      <c r="W18" s="216">
        <v>6</v>
      </c>
      <c r="X18" s="101" t="s">
        <v>31</v>
      </c>
      <c r="Y18" s="92"/>
      <c r="Z18" s="92"/>
      <c r="AA18" s="98">
        <v>12</v>
      </c>
      <c r="AB18" s="97"/>
      <c r="AC18" s="97"/>
      <c r="AD18" s="120"/>
      <c r="AE18" s="92"/>
      <c r="AF18" s="121" t="s">
        <v>146</v>
      </c>
      <c r="AG18" s="220">
        <v>6</v>
      </c>
      <c r="AH18" s="128"/>
      <c r="AI18" s="83"/>
      <c r="AJ18" s="84"/>
      <c r="AK18" s="164"/>
      <c r="AL18" s="83"/>
      <c r="AM18" s="185" t="s">
        <v>63</v>
      </c>
      <c r="AN18" s="110" t="s">
        <v>151</v>
      </c>
      <c r="AO18" s="111">
        <v>25</v>
      </c>
    </row>
    <row r="19" spans="1:41" ht="13.5" thickBot="1">
      <c r="A19" s="92"/>
      <c r="B19" s="107"/>
      <c r="C19" s="182" t="s">
        <v>64</v>
      </c>
      <c r="D19" s="96"/>
      <c r="E19" s="96"/>
      <c r="F19" s="92"/>
      <c r="G19" s="92"/>
      <c r="H19" s="97"/>
      <c r="I19" s="96"/>
      <c r="J19" s="107"/>
      <c r="K19" s="183"/>
      <c r="L19" s="116" t="s">
        <v>152</v>
      </c>
      <c r="M19" s="216">
        <v>0</v>
      </c>
      <c r="N19" s="101" t="s">
        <v>31</v>
      </c>
      <c r="O19" s="165"/>
      <c r="P19" s="176"/>
      <c r="Q19" s="116" t="s">
        <v>152</v>
      </c>
      <c r="R19" s="216">
        <v>5</v>
      </c>
      <c r="S19" s="101" t="s">
        <v>31</v>
      </c>
      <c r="T19" s="124"/>
      <c r="U19" s="167">
        <v>10</v>
      </c>
      <c r="V19" s="168" t="s">
        <v>152</v>
      </c>
      <c r="W19" s="217">
        <v>4</v>
      </c>
      <c r="X19" s="171"/>
      <c r="Y19" s="108"/>
      <c r="Z19" s="184"/>
      <c r="AA19" s="116" t="s">
        <v>3</v>
      </c>
      <c r="AB19" s="216">
        <v>3</v>
      </c>
      <c r="AC19" s="101" t="s">
        <v>31</v>
      </c>
      <c r="AD19" s="124"/>
      <c r="AE19" s="92"/>
      <c r="AF19" s="125" t="s">
        <v>65</v>
      </c>
      <c r="AG19" s="96"/>
      <c r="AH19" s="96"/>
      <c r="AI19" s="80"/>
      <c r="AJ19" s="84"/>
      <c r="AK19" s="164"/>
      <c r="AL19" s="83"/>
      <c r="AM19" s="186"/>
      <c r="AN19" s="187" t="s">
        <v>145</v>
      </c>
      <c r="AO19" s="119">
        <v>25</v>
      </c>
    </row>
    <row r="20" spans="1:41" ht="13.5" thickBot="1">
      <c r="A20" s="94"/>
      <c r="B20" s="94"/>
      <c r="C20" s="83"/>
      <c r="D20" s="92"/>
      <c r="E20" s="92"/>
      <c r="F20" s="92"/>
      <c r="G20" s="92"/>
      <c r="H20" s="92"/>
      <c r="I20" s="92"/>
      <c r="J20" s="92"/>
      <c r="K20" s="107"/>
      <c r="L20" s="121" t="s">
        <v>150</v>
      </c>
      <c r="M20" s="217">
        <v>5</v>
      </c>
      <c r="N20" s="171"/>
      <c r="O20" s="172"/>
      <c r="P20" s="107"/>
      <c r="Q20" s="121" t="s">
        <v>5</v>
      </c>
      <c r="R20" s="217">
        <v>4</v>
      </c>
      <c r="S20" s="171"/>
      <c r="T20" s="92"/>
      <c r="U20" s="173">
        <v>15</v>
      </c>
      <c r="V20" s="174" t="s">
        <v>5</v>
      </c>
      <c r="W20" s="218">
        <v>1</v>
      </c>
      <c r="X20" s="101" t="s">
        <v>31</v>
      </c>
      <c r="Y20" s="124"/>
      <c r="Z20" s="92"/>
      <c r="AA20" s="121" t="s">
        <v>146</v>
      </c>
      <c r="AB20" s="217">
        <v>6</v>
      </c>
      <c r="AC20" s="128"/>
      <c r="AD20" s="94"/>
      <c r="AE20" s="92"/>
      <c r="AF20" s="92"/>
      <c r="AG20" s="92"/>
      <c r="AH20" s="92"/>
      <c r="AI20" s="80"/>
      <c r="AJ20" s="84"/>
      <c r="AK20" s="164"/>
      <c r="AL20" s="83"/>
      <c r="AM20" s="186"/>
      <c r="AN20" s="187" t="s">
        <v>4</v>
      </c>
      <c r="AO20" s="119">
        <v>25</v>
      </c>
    </row>
    <row r="21" spans="1:41" ht="13.5" thickBot="1">
      <c r="A21" s="92"/>
      <c r="C21" s="83"/>
      <c r="D21" s="92"/>
      <c r="E21" s="92"/>
      <c r="F21" s="92"/>
      <c r="G21" s="92"/>
      <c r="H21" s="92"/>
      <c r="I21" s="92"/>
      <c r="J21" s="92"/>
      <c r="K21" s="107"/>
      <c r="L21" s="129" t="s">
        <v>66</v>
      </c>
      <c r="M21" s="97"/>
      <c r="N21" s="97"/>
      <c r="O21" s="97"/>
      <c r="P21" s="107"/>
      <c r="Q21" s="131"/>
      <c r="R21" s="97"/>
      <c r="S21" s="97"/>
      <c r="T21" s="92"/>
      <c r="U21" s="162">
        <v>2</v>
      </c>
      <c r="V21" s="179" t="s">
        <v>146</v>
      </c>
      <c r="W21" s="219">
        <v>6</v>
      </c>
      <c r="X21" s="128"/>
      <c r="Y21" s="92"/>
      <c r="Z21" s="92"/>
      <c r="AA21" s="125" t="s">
        <v>67</v>
      </c>
      <c r="AB21" s="96"/>
      <c r="AC21" s="97"/>
      <c r="AD21" s="94"/>
      <c r="AE21" s="92"/>
      <c r="AF21" s="92"/>
      <c r="AG21" s="92"/>
      <c r="AH21" s="92"/>
      <c r="AI21" s="80"/>
      <c r="AJ21" s="84"/>
      <c r="AK21" s="164"/>
      <c r="AL21" s="83"/>
      <c r="AM21" s="188"/>
      <c r="AN21" s="118" t="s">
        <v>5</v>
      </c>
      <c r="AO21" s="127">
        <v>25</v>
      </c>
    </row>
    <row r="22" spans="1:41" ht="12.75">
      <c r="A22" s="92"/>
      <c r="B22" s="83"/>
      <c r="C22" s="83"/>
      <c r="D22" s="97"/>
      <c r="E22" s="97"/>
      <c r="F22" s="94"/>
      <c r="G22" s="94"/>
      <c r="H22" s="97"/>
      <c r="I22" s="97"/>
      <c r="J22" s="94"/>
      <c r="K22" s="94"/>
      <c r="L22" s="106"/>
      <c r="M22" s="97"/>
      <c r="N22" s="97"/>
      <c r="O22" s="97"/>
      <c r="P22" s="94"/>
      <c r="Q22" s="106"/>
      <c r="R22" s="97"/>
      <c r="S22" s="97"/>
      <c r="T22" s="94"/>
      <c r="U22" s="189"/>
      <c r="V22" s="112"/>
      <c r="W22" s="132"/>
      <c r="X22" s="113"/>
      <c r="Y22" s="92"/>
      <c r="Z22" s="92"/>
      <c r="AA22" s="106"/>
      <c r="AB22" s="96"/>
      <c r="AC22" s="96"/>
      <c r="AD22" s="92"/>
      <c r="AE22" s="92"/>
      <c r="AF22" s="92"/>
      <c r="AG22" s="96"/>
      <c r="AH22" s="96"/>
      <c r="AI22" s="80"/>
      <c r="AJ22" s="84"/>
      <c r="AK22" s="139"/>
      <c r="AL22" s="83"/>
      <c r="AM22" s="84"/>
      <c r="AN22" s="190"/>
      <c r="AO22" s="100"/>
    </row>
    <row r="23" spans="1:41" ht="12.75">
      <c r="A23" s="92"/>
      <c r="B23" s="92"/>
      <c r="C23" s="92"/>
      <c r="D23" s="92"/>
      <c r="E23" s="92"/>
      <c r="F23" s="92"/>
      <c r="G23" s="92"/>
      <c r="H23" s="92"/>
      <c r="I23" s="92"/>
      <c r="J23" s="92"/>
      <c r="K23" s="107"/>
      <c r="L23" s="129"/>
      <c r="M23" s="97"/>
      <c r="N23" s="97"/>
      <c r="O23" s="97"/>
      <c r="P23" s="107"/>
      <c r="Q23" s="131"/>
      <c r="R23" s="97"/>
      <c r="S23" s="97"/>
      <c r="T23" s="92"/>
      <c r="U23" s="162"/>
      <c r="V23" s="112"/>
      <c r="W23" s="132"/>
      <c r="X23" s="133"/>
      <c r="Y23" s="94"/>
      <c r="Z23" s="94"/>
      <c r="AA23" s="134"/>
      <c r="AB23" s="97"/>
      <c r="AC23" s="97"/>
      <c r="AD23" s="94"/>
      <c r="AE23" s="94"/>
      <c r="AF23" s="94"/>
      <c r="AG23" s="94"/>
      <c r="AH23" s="94"/>
      <c r="AI23" s="80"/>
      <c r="AJ23" s="84"/>
      <c r="AK23" s="139"/>
      <c r="AL23" s="83"/>
      <c r="AM23" s="84"/>
      <c r="AN23" s="190"/>
      <c r="AO23" s="100"/>
    </row>
    <row r="24" spans="1:41" ht="13.5" thickBot="1">
      <c r="A24" s="92"/>
      <c r="B24" s="92"/>
      <c r="C24" s="135" t="s">
        <v>45</v>
      </c>
      <c r="D24" s="135"/>
      <c r="E24" s="135"/>
      <c r="F24" s="136"/>
      <c r="G24" s="135" t="s">
        <v>46</v>
      </c>
      <c r="H24" s="135"/>
      <c r="I24" s="135"/>
      <c r="J24" s="136"/>
      <c r="K24" s="136"/>
      <c r="L24" s="135" t="s">
        <v>51</v>
      </c>
      <c r="M24" s="135"/>
      <c r="N24" s="135"/>
      <c r="O24" s="135"/>
      <c r="P24" s="136"/>
      <c r="Q24" s="135" t="s">
        <v>52</v>
      </c>
      <c r="R24" s="137"/>
      <c r="S24" s="138"/>
      <c r="T24" s="92"/>
      <c r="U24" s="159"/>
      <c r="V24" s="191"/>
      <c r="W24" s="96"/>
      <c r="X24" s="96"/>
      <c r="Y24" s="92"/>
      <c r="Z24" s="92"/>
      <c r="AA24" s="92"/>
      <c r="AB24" s="96"/>
      <c r="AC24" s="96"/>
      <c r="AD24" s="92"/>
      <c r="AE24" s="92"/>
      <c r="AF24" s="92"/>
      <c r="AG24" s="96"/>
      <c r="AH24" s="96"/>
      <c r="AI24" s="80"/>
      <c r="AJ24" s="80"/>
      <c r="AK24" s="80"/>
      <c r="AL24" s="83"/>
      <c r="AM24" s="84"/>
      <c r="AN24" s="190"/>
      <c r="AO24" s="100"/>
    </row>
    <row r="25" spans="1:41" ht="13.5" thickBot="1">
      <c r="A25" s="92"/>
      <c r="B25" s="86"/>
      <c r="C25" s="88" t="s">
        <v>49</v>
      </c>
      <c r="D25" s="87"/>
      <c r="E25" s="87"/>
      <c r="F25" s="88"/>
      <c r="G25" s="88" t="s">
        <v>50</v>
      </c>
      <c r="H25" s="87"/>
      <c r="I25" s="87"/>
      <c r="J25" s="88"/>
      <c r="K25" s="88"/>
      <c r="L25" s="88" t="s">
        <v>47</v>
      </c>
      <c r="M25" s="87"/>
      <c r="N25" s="87"/>
      <c r="O25" s="87"/>
      <c r="P25" s="88"/>
      <c r="Q25" s="88" t="s">
        <v>48</v>
      </c>
      <c r="R25" s="87"/>
      <c r="S25" s="87"/>
      <c r="T25" s="88"/>
      <c r="U25" s="155"/>
      <c r="V25" s="88" t="s">
        <v>27</v>
      </c>
      <c r="W25" s="87"/>
      <c r="X25" s="87"/>
      <c r="Y25" s="88"/>
      <c r="Z25" s="88"/>
      <c r="AA25" s="88" t="s">
        <v>28</v>
      </c>
      <c r="AB25" s="87"/>
      <c r="AC25" s="87"/>
      <c r="AD25" s="88"/>
      <c r="AE25" s="88"/>
      <c r="AF25" s="88" t="s">
        <v>29</v>
      </c>
      <c r="AG25" s="88"/>
      <c r="AH25" s="156"/>
      <c r="AI25" s="83"/>
      <c r="AJ25" s="192"/>
      <c r="AK25" s="192"/>
      <c r="AL25" s="83"/>
      <c r="AM25" s="84"/>
      <c r="AN25" s="190"/>
      <c r="AO25" s="100"/>
    </row>
    <row r="26" spans="1:41" ht="13.5" thickBot="1">
      <c r="A26" s="92"/>
      <c r="B26" s="92"/>
      <c r="C26" s="193"/>
      <c r="D26" s="193"/>
      <c r="E26" s="193"/>
      <c r="F26" s="193"/>
      <c r="G26" s="193"/>
      <c r="H26" s="193"/>
      <c r="I26" s="193"/>
      <c r="J26" s="193"/>
      <c r="K26" s="193"/>
      <c r="L26" s="193"/>
      <c r="M26" s="193"/>
      <c r="N26" s="193"/>
      <c r="O26" s="193"/>
      <c r="P26" s="193"/>
      <c r="Q26" s="193"/>
      <c r="R26" s="193"/>
      <c r="S26" s="193"/>
      <c r="T26" s="92"/>
      <c r="U26" s="92"/>
      <c r="V26" s="194" t="s">
        <v>68</v>
      </c>
      <c r="W26" s="92"/>
      <c r="X26" s="92"/>
      <c r="Y26" s="92"/>
      <c r="Z26" s="92"/>
      <c r="AA26" s="195"/>
      <c r="AB26" s="92"/>
      <c r="AC26" s="92"/>
      <c r="AD26" s="92"/>
      <c r="AE26" s="92"/>
      <c r="AF26" s="195"/>
      <c r="AG26" s="92"/>
      <c r="AH26" s="92"/>
      <c r="AI26" s="80"/>
      <c r="AJ26" s="80"/>
      <c r="AK26" s="80"/>
      <c r="AL26" s="83"/>
      <c r="AM26" s="84"/>
      <c r="AN26" s="190"/>
      <c r="AO26" s="100"/>
    </row>
    <row r="27" spans="1:41" ht="13.5" thickBot="1">
      <c r="A27" s="92"/>
      <c r="B27" s="80"/>
      <c r="C27" s="130"/>
      <c r="D27" s="130"/>
      <c r="E27" s="130"/>
      <c r="F27" s="130"/>
      <c r="G27" s="130"/>
      <c r="H27" s="130"/>
      <c r="I27" s="130"/>
      <c r="J27" s="130"/>
      <c r="K27" s="139"/>
      <c r="L27" s="139"/>
      <c r="M27" s="139"/>
      <c r="N27" s="140"/>
      <c r="O27" s="140"/>
      <c r="P27" s="140"/>
      <c r="Q27" s="140"/>
      <c r="R27" s="139"/>
      <c r="S27" s="139"/>
      <c r="T27" s="94"/>
      <c r="U27" s="196"/>
      <c r="V27" s="116" t="s">
        <v>141</v>
      </c>
      <c r="W27" s="197">
        <v>6</v>
      </c>
      <c r="X27" s="101" t="s">
        <v>31</v>
      </c>
      <c r="Y27" s="92"/>
      <c r="Z27" s="92"/>
      <c r="AA27" s="198" t="s">
        <v>69</v>
      </c>
      <c r="AB27" s="142"/>
      <c r="AC27" s="142"/>
      <c r="AD27" s="92"/>
      <c r="AE27" s="92"/>
      <c r="AF27" s="199"/>
      <c r="AG27" s="142"/>
      <c r="AH27" s="142"/>
      <c r="AI27" s="80"/>
      <c r="AJ27" s="80"/>
      <c r="AK27" s="80"/>
      <c r="AL27" s="83"/>
      <c r="AM27" s="84"/>
      <c r="AN27" s="190"/>
      <c r="AO27" s="100"/>
    </row>
    <row r="28" spans="1:41" ht="13.5" thickBot="1">
      <c r="A28" s="94"/>
      <c r="B28" s="83"/>
      <c r="C28" s="246"/>
      <c r="D28" s="247"/>
      <c r="E28" s="246"/>
      <c r="F28" s="246"/>
      <c r="G28" s="246"/>
      <c r="H28" s="139"/>
      <c r="I28" s="130"/>
      <c r="J28" s="130"/>
      <c r="K28" s="139"/>
      <c r="L28" s="139"/>
      <c r="M28" s="139"/>
      <c r="N28" s="140"/>
      <c r="O28" s="140"/>
      <c r="P28" s="140"/>
      <c r="Q28" s="143"/>
      <c r="R28" s="144"/>
      <c r="S28" s="145"/>
      <c r="T28" s="94"/>
      <c r="U28" s="200"/>
      <c r="V28" s="248" t="s">
        <v>70</v>
      </c>
      <c r="W28" s="201">
        <v>5</v>
      </c>
      <c r="X28" s="180"/>
      <c r="Y28" s="108"/>
      <c r="Z28" s="184"/>
      <c r="AA28" s="116" t="s">
        <v>141</v>
      </c>
      <c r="AB28" s="197">
        <v>6</v>
      </c>
      <c r="AC28" s="101" t="s">
        <v>31</v>
      </c>
      <c r="AD28" s="202"/>
      <c r="AE28" s="92"/>
      <c r="AF28" s="80"/>
      <c r="AG28" s="80"/>
      <c r="AH28" s="80"/>
      <c r="AI28" s="80"/>
      <c r="AJ28" s="80"/>
      <c r="AK28" s="80"/>
      <c r="AL28" s="80" t="s">
        <v>44</v>
      </c>
      <c r="AM28" s="84"/>
      <c r="AN28" s="190"/>
      <c r="AO28" s="100"/>
    </row>
    <row r="29" spans="1:41" ht="13.5" thickBot="1">
      <c r="A29" s="94"/>
      <c r="B29" s="83"/>
      <c r="C29" s="139"/>
      <c r="D29" s="139"/>
      <c r="E29" s="139"/>
      <c r="F29" s="139"/>
      <c r="G29" s="139"/>
      <c r="H29" s="139"/>
      <c r="I29" s="130"/>
      <c r="J29" s="130"/>
      <c r="K29" s="140"/>
      <c r="L29" s="146"/>
      <c r="M29" s="140"/>
      <c r="N29" s="140"/>
      <c r="O29" s="140"/>
      <c r="P29" s="140"/>
      <c r="Q29" s="143"/>
      <c r="R29" s="144"/>
      <c r="S29" s="145"/>
      <c r="T29" s="94"/>
      <c r="U29" s="203"/>
      <c r="V29" s="249" t="s">
        <v>146</v>
      </c>
      <c r="W29" s="250">
        <v>6</v>
      </c>
      <c r="X29" s="101" t="s">
        <v>31</v>
      </c>
      <c r="Y29" s="120"/>
      <c r="Z29" s="92"/>
      <c r="AA29" s="121" t="s">
        <v>146</v>
      </c>
      <c r="AB29" s="201">
        <v>2</v>
      </c>
      <c r="AC29" s="180"/>
      <c r="AD29" s="94"/>
      <c r="AE29" s="94"/>
      <c r="AG29" s="142"/>
      <c r="AH29" s="142"/>
      <c r="AI29" s="80"/>
      <c r="AJ29" s="80"/>
      <c r="AK29" s="80"/>
      <c r="AL29" s="83"/>
      <c r="AM29" s="84"/>
      <c r="AN29" s="190"/>
      <c r="AO29" s="100"/>
    </row>
    <row r="30" spans="1:41" ht="13.5" thickBot="1">
      <c r="A30" s="94"/>
      <c r="B30" s="83"/>
      <c r="C30" s="246"/>
      <c r="D30" s="247"/>
      <c r="E30" s="246"/>
      <c r="F30" s="246"/>
      <c r="G30" s="246"/>
      <c r="H30" s="139"/>
      <c r="I30" s="130"/>
      <c r="J30" s="130"/>
      <c r="K30" s="139"/>
      <c r="L30" s="143"/>
      <c r="M30" s="144"/>
      <c r="N30" s="145"/>
      <c r="O30" s="140"/>
      <c r="P30" s="140"/>
      <c r="Q30" s="131"/>
      <c r="R30" s="85"/>
      <c r="S30" s="85"/>
      <c r="T30" s="94"/>
      <c r="U30" s="204"/>
      <c r="V30" s="251" t="s">
        <v>149</v>
      </c>
      <c r="W30" s="252">
        <v>4</v>
      </c>
      <c r="X30" s="180"/>
      <c r="Y30" s="205"/>
      <c r="Z30" s="92"/>
      <c r="AA30" s="80"/>
      <c r="AB30" s="80"/>
      <c r="AC30" s="85"/>
      <c r="AD30" s="92"/>
      <c r="AE30" s="94"/>
      <c r="AF30" s="112"/>
      <c r="AG30" s="141"/>
      <c r="AH30" s="113"/>
      <c r="AI30" s="83"/>
      <c r="AJ30" s="80"/>
      <c r="AK30" s="80"/>
      <c r="AL30" s="83"/>
      <c r="AM30" s="84"/>
      <c r="AN30" s="190"/>
      <c r="AO30" s="100"/>
    </row>
    <row r="31" spans="1:41" ht="12.75">
      <c r="A31" s="92"/>
      <c r="B31" s="80"/>
      <c r="C31" s="130"/>
      <c r="D31" s="130"/>
      <c r="E31" s="130"/>
      <c r="F31" s="130"/>
      <c r="G31" s="130"/>
      <c r="H31" s="130"/>
      <c r="I31" s="130"/>
      <c r="J31" s="130"/>
      <c r="K31" s="139"/>
      <c r="L31" s="143"/>
      <c r="M31" s="144"/>
      <c r="N31" s="145"/>
      <c r="O31" s="140"/>
      <c r="P31" s="140"/>
      <c r="Q31" s="106"/>
      <c r="R31" s="85"/>
      <c r="S31" s="85"/>
      <c r="T31" s="94"/>
      <c r="U31" s="200"/>
      <c r="V31" s="112"/>
      <c r="W31" s="141"/>
      <c r="X31" s="113"/>
      <c r="Y31" s="94"/>
      <c r="Z31" s="94"/>
      <c r="AA31" s="206"/>
      <c r="AB31" s="85"/>
      <c r="AC31" s="85"/>
      <c r="AD31" s="94"/>
      <c r="AE31" s="94"/>
      <c r="AF31" s="112"/>
      <c r="AG31" s="141"/>
      <c r="AH31" s="113"/>
      <c r="AI31" s="83"/>
      <c r="AJ31" s="80"/>
      <c r="AK31" s="80"/>
      <c r="AL31" s="83"/>
      <c r="AM31" s="84"/>
      <c r="AN31" s="190"/>
      <c r="AO31" s="100"/>
    </row>
    <row r="32" spans="1:41" ht="12.75">
      <c r="A32" s="92"/>
      <c r="B32" s="80"/>
      <c r="C32" s="130"/>
      <c r="D32" s="130"/>
      <c r="E32" s="130"/>
      <c r="F32" s="130"/>
      <c r="G32" s="130"/>
      <c r="H32" s="130"/>
      <c r="I32" s="130"/>
      <c r="J32" s="130"/>
      <c r="K32" s="139"/>
      <c r="L32" s="139"/>
      <c r="M32" s="139"/>
      <c r="N32" s="148"/>
      <c r="O32" s="140"/>
      <c r="P32" s="140"/>
      <c r="Q32" s="143"/>
      <c r="R32" s="144"/>
      <c r="S32" s="145"/>
      <c r="T32" s="94"/>
      <c r="U32" s="200"/>
      <c r="V32" s="112"/>
      <c r="W32" s="141"/>
      <c r="X32" s="113"/>
      <c r="Y32" s="94"/>
      <c r="Z32" s="94"/>
      <c r="AA32" s="112"/>
      <c r="AB32" s="141"/>
      <c r="AC32" s="113"/>
      <c r="AD32" s="94"/>
      <c r="AE32" s="94"/>
      <c r="AF32" s="83"/>
      <c r="AG32" s="83"/>
      <c r="AH32" s="85"/>
      <c r="AI32" s="83"/>
      <c r="AJ32" s="80"/>
      <c r="AK32" s="80"/>
      <c r="AL32" s="83"/>
      <c r="AM32" s="84"/>
      <c r="AN32" s="190"/>
      <c r="AO32" s="100"/>
    </row>
    <row r="33" spans="1:41" ht="12.75">
      <c r="A33" s="92"/>
      <c r="B33" s="80"/>
      <c r="C33" s="130"/>
      <c r="D33" s="497"/>
      <c r="E33" s="498"/>
      <c r="F33" s="498"/>
      <c r="G33" s="498"/>
      <c r="H33" s="130"/>
      <c r="I33" s="130"/>
      <c r="J33" s="130"/>
      <c r="K33" s="140"/>
      <c r="L33" s="151"/>
      <c r="M33" s="94"/>
      <c r="N33" s="148"/>
      <c r="O33" s="140"/>
      <c r="P33" s="140"/>
      <c r="Q33" s="143"/>
      <c r="R33" s="144"/>
      <c r="S33" s="145"/>
      <c r="T33" s="94"/>
      <c r="U33" s="200"/>
      <c r="V33" s="112"/>
      <c r="W33" s="141"/>
      <c r="X33" s="113"/>
      <c r="Y33" s="94"/>
      <c r="Z33" s="94"/>
      <c r="AA33" s="112"/>
      <c r="AB33" s="141"/>
      <c r="AC33" s="113"/>
      <c r="AD33" s="94"/>
      <c r="AE33" s="94"/>
      <c r="AF33" s="151"/>
      <c r="AG33" s="83"/>
      <c r="AH33" s="85"/>
      <c r="AI33" s="139"/>
      <c r="AJ33" s="139"/>
      <c r="AK33" s="130"/>
      <c r="AL33" s="83"/>
      <c r="AM33" s="84"/>
      <c r="AN33" s="190"/>
      <c r="AO33" s="100"/>
    </row>
    <row r="34" spans="1:41" ht="12.75">
      <c r="A34" s="94"/>
      <c r="AL34" s="83"/>
      <c r="AM34" s="84"/>
      <c r="AN34" s="190"/>
      <c r="AO34" s="100"/>
    </row>
    <row r="35" spans="1:41" ht="12.75">
      <c r="A35" s="94"/>
      <c r="B35" s="107"/>
      <c r="C35" s="123"/>
      <c r="D35" s="97"/>
      <c r="E35" s="97"/>
      <c r="F35" s="94"/>
      <c r="G35" s="94"/>
      <c r="H35" s="97"/>
      <c r="I35" s="97"/>
      <c r="J35" s="107"/>
      <c r="K35" s="107"/>
      <c r="L35" s="112"/>
      <c r="M35" s="132"/>
      <c r="N35" s="113"/>
      <c r="O35" s="140"/>
      <c r="P35" s="107"/>
      <c r="Q35" s="112"/>
      <c r="R35" s="132"/>
      <c r="S35" s="113"/>
      <c r="T35" s="94"/>
      <c r="U35" s="189"/>
      <c r="V35" s="112"/>
      <c r="W35" s="132"/>
      <c r="X35" s="133"/>
      <c r="Y35" s="94"/>
      <c r="Z35" s="94"/>
      <c r="AA35" s="112"/>
      <c r="AB35" s="141"/>
      <c r="AC35" s="113"/>
      <c r="AD35" s="94"/>
      <c r="AE35" s="94"/>
      <c r="AF35" s="134"/>
      <c r="AG35" s="97"/>
      <c r="AH35" s="97"/>
      <c r="AI35" s="80"/>
      <c r="AJ35" s="84"/>
      <c r="AK35" s="139"/>
      <c r="AL35" s="83"/>
      <c r="AM35" s="84"/>
      <c r="AN35" s="190"/>
      <c r="AO35" s="100"/>
    </row>
    <row r="36" spans="1:41" ht="12.75">
      <c r="A36" s="92"/>
      <c r="B36" s="94"/>
      <c r="C36" s="94"/>
      <c r="D36" s="94"/>
      <c r="E36" s="94"/>
      <c r="F36" s="94"/>
      <c r="G36" s="94"/>
      <c r="H36" s="94"/>
      <c r="I36" s="94"/>
      <c r="J36" s="94"/>
      <c r="K36" s="107"/>
      <c r="L36" s="112"/>
      <c r="M36" s="132"/>
      <c r="N36" s="133"/>
      <c r="O36" s="140"/>
      <c r="P36" s="107"/>
      <c r="Q36" s="112"/>
      <c r="R36" s="132"/>
      <c r="S36" s="133"/>
      <c r="T36" s="94"/>
      <c r="U36" s="189"/>
      <c r="V36" s="112"/>
      <c r="W36" s="132"/>
      <c r="X36" s="113"/>
      <c r="Y36" s="94"/>
      <c r="Z36" s="94"/>
      <c r="AA36" s="112"/>
      <c r="AB36" s="141"/>
      <c r="AC36" s="113"/>
      <c r="AD36" s="94"/>
      <c r="AE36" s="94"/>
      <c r="AF36" s="207"/>
      <c r="AG36" s="94"/>
      <c r="AH36" s="94"/>
      <c r="AI36" s="80"/>
      <c r="AJ36" s="84"/>
      <c r="AK36" s="139"/>
      <c r="AL36" s="83"/>
      <c r="AM36" s="84"/>
      <c r="AN36" s="190"/>
      <c r="AO36" s="100"/>
    </row>
    <row r="37" spans="1:41" ht="12.75">
      <c r="A37" s="92"/>
      <c r="AL37" s="83"/>
      <c r="AM37" s="84"/>
      <c r="AN37" s="190"/>
      <c r="AO37" s="100"/>
    </row>
    <row r="38" spans="1:41" ht="12.75" customHeight="1">
      <c r="A38" s="92"/>
      <c r="AL38" s="80"/>
      <c r="AM38" s="81"/>
      <c r="AN38" s="100"/>
      <c r="AO38" s="100"/>
    </row>
    <row r="39" spans="1:41" ht="12.75">
      <c r="A39" s="80"/>
      <c r="AL39" s="80"/>
      <c r="AM39" s="147"/>
      <c r="AN39" s="147"/>
      <c r="AO39" s="147"/>
    </row>
    <row r="40" spans="1:41" ht="12.75">
      <c r="A40" s="92"/>
      <c r="AL40" s="80"/>
      <c r="AM40" s="81"/>
      <c r="AN40" s="100"/>
      <c r="AO40" s="100"/>
    </row>
    <row r="41" spans="1:41" ht="12.75">
      <c r="A41" s="80"/>
      <c r="AF41" s="208"/>
      <c r="AL41" s="80"/>
      <c r="AM41" s="81"/>
      <c r="AN41" s="100"/>
      <c r="AO41" s="100"/>
    </row>
    <row r="42" spans="1:41" ht="12.75">
      <c r="A42" s="80"/>
      <c r="AL42" s="80"/>
      <c r="AM42" s="81"/>
      <c r="AN42" s="100"/>
      <c r="AO42" s="100"/>
    </row>
    <row r="43" spans="1:41" ht="12.75">
      <c r="A43" s="80"/>
      <c r="AN43" s="99"/>
      <c r="AO43" s="100"/>
    </row>
    <row r="44" spans="1:41" ht="12.75">
      <c r="A44" s="80"/>
      <c r="AL44" s="80"/>
      <c r="AM44" s="100"/>
      <c r="AN44" s="100"/>
      <c r="AO44" s="100"/>
    </row>
    <row r="45" spans="1:41" ht="12.75">
      <c r="A45" s="80"/>
      <c r="AL45" s="80"/>
      <c r="AM45" s="100"/>
      <c r="AN45" s="100"/>
      <c r="AO45" s="100"/>
    </row>
    <row r="46" spans="1:41" ht="12.75">
      <c r="A46" s="80"/>
      <c r="AL46" s="80"/>
      <c r="AM46" s="100"/>
      <c r="AN46" s="100"/>
      <c r="AO46" s="100"/>
    </row>
    <row r="47" spans="1:41" ht="12.75">
      <c r="A47" s="80"/>
      <c r="AL47" s="130"/>
      <c r="AM47" s="81"/>
      <c r="AN47" s="100"/>
      <c r="AO47" s="100"/>
    </row>
    <row r="48" spans="1:41" ht="12.75">
      <c r="A48" s="80"/>
      <c r="B48" s="80"/>
      <c r="C48" s="130"/>
      <c r="D48" s="130"/>
      <c r="E48" s="130"/>
      <c r="F48" s="130"/>
      <c r="G48" s="130"/>
      <c r="H48" s="130"/>
      <c r="I48" s="130"/>
      <c r="J48" s="130"/>
      <c r="K48" s="139"/>
      <c r="L48" s="143"/>
      <c r="M48" s="144"/>
      <c r="N48" s="145"/>
      <c r="O48" s="140"/>
      <c r="P48" s="140"/>
      <c r="Q48" s="140"/>
      <c r="R48" s="139"/>
      <c r="S48" s="139"/>
      <c r="T48" s="94"/>
      <c r="U48" s="94"/>
      <c r="V48" s="112"/>
      <c r="W48" s="141"/>
      <c r="X48" s="113"/>
      <c r="Y48" s="94"/>
      <c r="Z48" s="94"/>
      <c r="AA48" s="152"/>
      <c r="AB48" s="85"/>
      <c r="AC48" s="85"/>
      <c r="AD48" s="94"/>
      <c r="AE48" s="140"/>
      <c r="AF48" s="112"/>
      <c r="AG48" s="141"/>
      <c r="AH48" s="113"/>
      <c r="AI48" s="139"/>
      <c r="AJ48" s="139"/>
      <c r="AK48" s="130"/>
      <c r="AL48" s="130"/>
      <c r="AM48" s="81"/>
      <c r="AN48" s="100"/>
      <c r="AO48" s="100"/>
    </row>
    <row r="49" spans="1:41" ht="12.75">
      <c r="A49" s="80"/>
      <c r="B49" s="80"/>
      <c r="C49" s="130"/>
      <c r="D49" s="130"/>
      <c r="E49" s="130"/>
      <c r="F49" s="130"/>
      <c r="G49" s="130"/>
      <c r="H49" s="130"/>
      <c r="I49" s="130"/>
      <c r="J49" s="130"/>
      <c r="K49" s="139"/>
      <c r="L49" s="143"/>
      <c r="M49" s="144"/>
      <c r="N49" s="145"/>
      <c r="O49" s="139"/>
      <c r="P49" s="139"/>
      <c r="Q49" s="139"/>
      <c r="R49" s="139"/>
      <c r="S49" s="139"/>
      <c r="T49" s="94"/>
      <c r="U49" s="92"/>
      <c r="V49" s="83"/>
      <c r="W49" s="83"/>
      <c r="X49" s="83"/>
      <c r="Y49" s="94"/>
      <c r="Z49" s="94"/>
      <c r="AA49" s="152"/>
      <c r="AB49" s="85"/>
      <c r="AC49" s="85"/>
      <c r="AD49" s="83"/>
      <c r="AE49" s="139"/>
      <c r="AF49" s="112"/>
      <c r="AG49" s="141"/>
      <c r="AH49" s="113"/>
      <c r="AI49" s="83"/>
      <c r="AJ49" s="83"/>
      <c r="AK49" s="80"/>
      <c r="AL49" s="80"/>
      <c r="AM49" s="147"/>
      <c r="AN49" s="147"/>
      <c r="AO49" s="100"/>
    </row>
    <row r="50" spans="1:41" ht="12.75">
      <c r="A50" s="80"/>
      <c r="B50" s="80"/>
      <c r="C50" s="130"/>
      <c r="D50" s="130"/>
      <c r="E50" s="130"/>
      <c r="F50" s="130"/>
      <c r="G50" s="130"/>
      <c r="H50" s="130"/>
      <c r="I50" s="130"/>
      <c r="J50" s="130"/>
      <c r="K50" s="130"/>
      <c r="L50" s="130"/>
      <c r="M50" s="130"/>
      <c r="N50" s="130"/>
      <c r="O50" s="130"/>
      <c r="P50" s="130"/>
      <c r="Q50" s="130"/>
      <c r="R50" s="130"/>
      <c r="S50" s="130"/>
      <c r="T50" s="80"/>
      <c r="U50" s="80"/>
      <c r="V50" s="139"/>
      <c r="W50" s="139"/>
      <c r="X50" s="139"/>
      <c r="Y50" s="139"/>
      <c r="Z50" s="139"/>
      <c r="AA50" s="83"/>
      <c r="AB50" s="83"/>
      <c r="AC50" s="83"/>
      <c r="AD50" s="83"/>
      <c r="AE50" s="83"/>
      <c r="AF50" s="83"/>
      <c r="AG50" s="85"/>
      <c r="AH50" s="85"/>
      <c r="AI50" s="83"/>
      <c r="AJ50" s="83"/>
      <c r="AK50" s="80"/>
      <c r="AL50" s="80"/>
      <c r="AM50" s="81"/>
      <c r="AN50" s="100"/>
      <c r="AO50" s="100"/>
    </row>
    <row r="51" spans="1:41" ht="12.75">
      <c r="A51" s="80"/>
      <c r="B51" s="80"/>
      <c r="C51" s="130"/>
      <c r="D51" s="130"/>
      <c r="E51" s="130"/>
      <c r="F51" s="130"/>
      <c r="G51" s="130"/>
      <c r="H51" s="130"/>
      <c r="I51" s="130"/>
      <c r="J51" s="130"/>
      <c r="K51" s="130"/>
      <c r="L51" s="130"/>
      <c r="M51" s="130"/>
      <c r="N51" s="130"/>
      <c r="O51" s="130"/>
      <c r="P51" s="130"/>
      <c r="Q51" s="130"/>
      <c r="R51" s="130"/>
      <c r="S51" s="130"/>
      <c r="T51" s="80"/>
      <c r="U51" s="80"/>
      <c r="V51" s="139"/>
      <c r="W51" s="139"/>
      <c r="X51" s="139"/>
      <c r="Y51" s="139"/>
      <c r="Z51" s="139"/>
      <c r="AA51" s="83"/>
      <c r="AB51" s="83"/>
      <c r="AC51" s="83"/>
      <c r="AD51" s="83"/>
      <c r="AE51" s="83"/>
      <c r="AF51" s="83"/>
      <c r="AG51" s="85"/>
      <c r="AH51" s="85"/>
      <c r="AI51" s="83"/>
      <c r="AJ51" s="83"/>
      <c r="AK51" s="80"/>
      <c r="AL51" s="80"/>
      <c r="AM51" s="81"/>
      <c r="AN51" s="100"/>
      <c r="AO51" s="100"/>
    </row>
    <row r="52" spans="3:41" ht="12.75">
      <c r="C52" s="2"/>
      <c r="D52" s="2"/>
      <c r="E52" s="2"/>
      <c r="F52" s="2"/>
      <c r="G52" s="2"/>
      <c r="H52" s="2"/>
      <c r="I52" s="2"/>
      <c r="J52" s="2"/>
      <c r="K52" s="2"/>
      <c r="L52" s="2"/>
      <c r="M52" s="2"/>
      <c r="N52" s="2"/>
      <c r="O52" s="2"/>
      <c r="P52" s="2"/>
      <c r="Q52" s="2"/>
      <c r="R52" s="2"/>
      <c r="S52" s="2"/>
      <c r="V52" s="2"/>
      <c r="W52" s="2"/>
      <c r="X52" s="2"/>
      <c r="Y52" s="2"/>
      <c r="Z52" s="2"/>
      <c r="AG52" s="154"/>
      <c r="AH52" s="154"/>
      <c r="AN52" s="99"/>
      <c r="AO52" s="99"/>
    </row>
    <row r="53" spans="3:41" ht="12.75">
      <c r="C53" s="2"/>
      <c r="D53" s="2"/>
      <c r="E53" s="2"/>
      <c r="F53" s="2"/>
      <c r="G53" s="2"/>
      <c r="H53" s="2"/>
      <c r="I53" s="2"/>
      <c r="J53" s="2"/>
      <c r="K53" s="2"/>
      <c r="L53" s="2"/>
      <c r="M53" s="2"/>
      <c r="N53" s="2"/>
      <c r="O53" s="2"/>
      <c r="P53" s="2"/>
      <c r="Q53" s="2"/>
      <c r="R53" s="2"/>
      <c r="S53" s="2"/>
      <c r="V53" s="2"/>
      <c r="W53" s="2"/>
      <c r="X53" s="2"/>
      <c r="Y53" s="2"/>
      <c r="Z53" s="2"/>
      <c r="AA53" s="153"/>
      <c r="AB53" s="154"/>
      <c r="AC53" s="154"/>
      <c r="AG53" s="154"/>
      <c r="AH53" s="154"/>
      <c r="AN53" s="99"/>
      <c r="AO53" s="99"/>
    </row>
    <row r="54" spans="3:41" ht="12.75">
      <c r="C54" s="2"/>
      <c r="D54" s="2"/>
      <c r="E54" s="2"/>
      <c r="F54" s="2"/>
      <c r="G54" s="2"/>
      <c r="H54" s="2"/>
      <c r="I54" s="2"/>
      <c r="J54" s="2"/>
      <c r="K54" s="2"/>
      <c r="L54" s="2"/>
      <c r="M54" s="2"/>
      <c r="N54" s="2"/>
      <c r="O54" s="2"/>
      <c r="P54" s="2"/>
      <c r="Q54" s="2"/>
      <c r="R54" s="2"/>
      <c r="S54" s="2"/>
      <c r="AB54" s="154"/>
      <c r="AC54" s="154"/>
      <c r="AG54" s="154"/>
      <c r="AH54" s="154"/>
      <c r="AN54" s="99"/>
      <c r="AO54" s="99"/>
    </row>
    <row r="55" spans="3:41" ht="12.75">
      <c r="C55" s="2"/>
      <c r="D55" s="2"/>
      <c r="E55" s="2"/>
      <c r="F55" s="2"/>
      <c r="G55" s="2"/>
      <c r="H55" s="2"/>
      <c r="I55" s="2"/>
      <c r="J55" s="2"/>
      <c r="K55" s="2"/>
      <c r="L55" s="2"/>
      <c r="M55" s="2"/>
      <c r="N55" s="2"/>
      <c r="O55" s="2"/>
      <c r="P55" s="2"/>
      <c r="Q55" s="2"/>
      <c r="R55" s="2"/>
      <c r="S55" s="2"/>
      <c r="AA55" s="2"/>
      <c r="AB55" s="2"/>
      <c r="AC55" s="2"/>
      <c r="AD55" s="2"/>
      <c r="AE55" s="2"/>
      <c r="AF55" s="2"/>
      <c r="AG55" s="2"/>
      <c r="AH55" s="2"/>
      <c r="AI55" s="2"/>
      <c r="AJ55" s="2"/>
      <c r="AK55" s="2"/>
      <c r="AN55" s="99"/>
      <c r="AO55" s="99"/>
    </row>
    <row r="56" spans="3:41" ht="12.75">
      <c r="C56" s="2"/>
      <c r="D56" s="2"/>
      <c r="E56" s="2"/>
      <c r="F56" s="2"/>
      <c r="G56" s="2"/>
      <c r="H56" s="2"/>
      <c r="I56" s="2"/>
      <c r="J56" s="2"/>
      <c r="K56" s="2"/>
      <c r="L56" s="2"/>
      <c r="M56" s="2"/>
      <c r="N56" s="2"/>
      <c r="O56" s="2"/>
      <c r="P56" s="2"/>
      <c r="Q56" s="2"/>
      <c r="R56" s="2"/>
      <c r="S56" s="2"/>
      <c r="AA56" s="2"/>
      <c r="AB56" s="2"/>
      <c r="AC56" s="2"/>
      <c r="AD56" s="2"/>
      <c r="AE56" s="2"/>
      <c r="AF56" s="2"/>
      <c r="AG56" s="2"/>
      <c r="AH56" s="2"/>
      <c r="AI56" s="2"/>
      <c r="AJ56" s="2"/>
      <c r="AK56" s="2"/>
      <c r="AN56" s="99"/>
      <c r="AO56" s="99"/>
    </row>
    <row r="57" spans="40:41" ht="12.75">
      <c r="AN57" s="99"/>
      <c r="AO57" s="99"/>
    </row>
    <row r="58" spans="40:41" ht="12.75">
      <c r="AN58" s="99"/>
      <c r="AO58" s="99"/>
    </row>
    <row r="59" spans="40:41" ht="12.75">
      <c r="AN59" s="99"/>
      <c r="AO59" s="99"/>
    </row>
    <row r="60" spans="40:41" ht="12.75">
      <c r="AN60" s="99"/>
      <c r="AO60" s="99"/>
    </row>
    <row r="61" spans="40:41" ht="12.75">
      <c r="AN61" s="99"/>
      <c r="AO61" s="99"/>
    </row>
    <row r="62" spans="40:41" ht="12.75">
      <c r="AN62" s="99"/>
      <c r="AO62" s="99"/>
    </row>
    <row r="63" spans="40:41" ht="12.75">
      <c r="AN63" s="99"/>
      <c r="AO63" s="99"/>
    </row>
    <row r="64" spans="40:41" ht="12.75">
      <c r="AN64" s="99"/>
      <c r="AO64" s="99"/>
    </row>
    <row r="65" spans="40:41" ht="12.75">
      <c r="AN65" s="99"/>
      <c r="AO65" s="99"/>
    </row>
    <row r="66" spans="40:41" ht="12.75">
      <c r="AN66" s="99"/>
      <c r="AO66" s="99"/>
    </row>
    <row r="67" spans="40:41" ht="12.75">
      <c r="AN67" s="99"/>
      <c r="AO67" s="99"/>
    </row>
    <row r="68" spans="40:41" ht="12.75">
      <c r="AN68" s="99"/>
      <c r="AO68" s="99"/>
    </row>
    <row r="69" spans="40:41" ht="12.75">
      <c r="AN69" s="99"/>
      <c r="AO69" s="99"/>
    </row>
    <row r="70" spans="40:41" ht="12.75">
      <c r="AN70" s="99"/>
      <c r="AO70" s="99"/>
    </row>
    <row r="71" spans="40:41" ht="12.75">
      <c r="AN71" s="99"/>
      <c r="AO71" s="99"/>
    </row>
    <row r="72" spans="40:41" ht="12.75">
      <c r="AN72" s="99"/>
      <c r="AO72" s="99"/>
    </row>
    <row r="73" spans="40:41" ht="12.75">
      <c r="AN73" s="99"/>
      <c r="AO73" s="99"/>
    </row>
    <row r="74" spans="40:41" ht="12.75">
      <c r="AN74" s="99"/>
      <c r="AO74" s="99"/>
    </row>
    <row r="75" spans="40:41" ht="12.75">
      <c r="AN75" s="99"/>
      <c r="AO75" s="99"/>
    </row>
    <row r="76" spans="40:41" ht="12.75">
      <c r="AN76" s="99"/>
      <c r="AO76" s="99"/>
    </row>
    <row r="77" spans="40:41" ht="12.75">
      <c r="AN77" s="99"/>
      <c r="AO77" s="99"/>
    </row>
    <row r="78" spans="40:41" ht="12.75">
      <c r="AN78" s="99"/>
      <c r="AO78" s="99"/>
    </row>
    <row r="79" spans="40:41" ht="12.75">
      <c r="AN79" s="99"/>
      <c r="AO79" s="99"/>
    </row>
    <row r="80" spans="40:41" ht="12.75">
      <c r="AN80" s="99"/>
      <c r="AO80" s="99"/>
    </row>
    <row r="81" spans="40:41" ht="12.75">
      <c r="AN81" s="99"/>
      <c r="AO81" s="99"/>
    </row>
  </sheetData>
  <mergeCells count="5">
    <mergeCell ref="D33:G33"/>
    <mergeCell ref="AM4:AO4"/>
    <mergeCell ref="L1:Z2"/>
    <mergeCell ref="AA1:AF2"/>
    <mergeCell ref="AJ4:AK4"/>
  </mergeCells>
  <conditionalFormatting sqref="D17 AG9 AG17 H9 D9 H17">
    <cfRule type="expression" priority="1" dxfId="3" stopIfTrue="1">
      <formula>OR(C9="***",C10="***")</formula>
    </cfRule>
  </conditionalFormatting>
  <conditionalFormatting sqref="AG18 H10 D18 D10 AG10 H18">
    <cfRule type="expression" priority="2" dxfId="3" stopIfTrue="1">
      <formula>OR(C9="***",C10="***")</formula>
    </cfRule>
  </conditionalFormatting>
  <conditionalFormatting sqref="O19 O15 O11 O7">
    <cfRule type="expression" priority="3" dxfId="3" stopIfTrue="1">
      <formula>OR(M7="***",M8="***")</formula>
    </cfRule>
  </conditionalFormatting>
  <conditionalFormatting sqref="O20 O16 O12 O8">
    <cfRule type="expression" priority="4" dxfId="3" stopIfTrue="1">
      <formula>OR(M7="***",M8="***")</formula>
    </cfRule>
  </conditionalFormatting>
  <conditionalFormatting sqref="S8 X9 X11 N16 N12 X17 X19 N8 S20 S16 S12 N20">
    <cfRule type="expression" priority="5" dxfId="4" stopIfTrue="1">
      <formula>OR(N8=0,L8="w.o.",L7="w.o.")</formula>
    </cfRule>
    <cfRule type="cellIs" priority="6" dxfId="5" operator="equal" stopIfTrue="1">
      <formula>"X"</formula>
    </cfRule>
    <cfRule type="cellIs" priority="7" dxfId="6" operator="greaterThan" stopIfTrue="1">
      <formula>0</formula>
    </cfRule>
  </conditionalFormatting>
  <conditionalFormatting sqref="N19 X8 X10 N15 N11 X16 X18 N7 S7 S11 S15 S19">
    <cfRule type="expression" priority="8" dxfId="7" stopIfTrue="1">
      <formula>OR(N8=0,L8="w.o.",L7="w.o.")</formula>
    </cfRule>
    <cfRule type="expression" priority="9" dxfId="5" stopIfTrue="1">
      <formula>N8="X"</formula>
    </cfRule>
    <cfRule type="expression" priority="10" dxfId="6" stopIfTrue="1">
      <formula>N8&gt;0</formula>
    </cfRule>
  </conditionalFormatting>
  <conditionalFormatting sqref="I9 I17 E9 E17 AC7 AC11 AC15 AC19 AH17 AH9 X27 X29 AC28 X6 X12 X14 X20">
    <cfRule type="expression" priority="11" dxfId="7" stopIfTrue="1">
      <formula>E7=0</formula>
    </cfRule>
    <cfRule type="expression" priority="12" dxfId="5" stopIfTrue="1">
      <formula>E7="X"</formula>
    </cfRule>
    <cfRule type="expression" priority="13" dxfId="6" stopIfTrue="1">
      <formula>E7&gt;0</formula>
    </cfRule>
  </conditionalFormatting>
  <conditionalFormatting sqref="V27:V30 AA28:AA29 AN22:AN37 Q11:Q12 AF9:AF10 Q19:Q20 V6:V21 L11:L12 C17:C18 L19:L20 Q7:Q8 L7:L8 Q15:Q16 G17:G18 AF17:AF18 L15:L16 G9:G10 C9:C10 AA11:AA12 AA19:AA20 AA7:AA8 AA15:AA16">
    <cfRule type="cellIs" priority="14" dxfId="8" operator="equal" stopIfTrue="1">
      <formula>$AF$36</formula>
    </cfRule>
  </conditionalFormatting>
  <conditionalFormatting sqref="I10 I18 X28 X30 AC29 AC20 AC16 AC12 AC8 AH10 AH18 E10 E18 X7 X13 X15 X21">
    <cfRule type="cellIs" priority="15" dxfId="7" operator="equal" stopIfTrue="1">
      <formula>0</formula>
    </cfRule>
    <cfRule type="cellIs" priority="16" dxfId="5" operator="equal" stopIfTrue="1">
      <formula>"X"</formula>
    </cfRule>
    <cfRule type="cellIs" priority="17" dxfId="6" operator="greaterThan" stopIfTrue="1">
      <formula>0</formula>
    </cfRule>
  </conditionalFormatting>
  <conditionalFormatting sqref="AN14:AN21">
    <cfRule type="cellIs" priority="18" dxfId="9" operator="equal" stopIfTrue="1">
      <formula>"w.o."</formula>
    </cfRule>
  </conditionalFormatting>
  <dataValidations count="4">
    <dataValidation type="whole" allowBlank="1" showInputMessage="1" showErrorMessage="1" errorTitle="Hodnota výsledku" error="Povolená hodnota výsledku je  0 až 100&#10;Ostatní vstupy jsou pokládány za vadné&#10;Pole je možné promazat klávesou Delete" sqref="AG30:AG31 M30:M31 O15:O16 O11:O12 R28:R29 O19:O20 W31:W33 R32:R33 M48:M49 AB35:AB36 AB32:AB33 AG48:AG49 O7:O8 W48">
      <formula1>0</formula1>
      <formula2>100</formula2>
    </dataValidation>
    <dataValidation type="list" allowBlank="1" showInputMessage="1" showErrorMessage="1" sqref="V28 V48 V30 V32">
      <formula1>$C$13:$C$14</formula1>
    </dataValidation>
    <dataValidation allowBlank="1" showInputMessage="1" showErrorMessage="1" errorTitle="Hodnota výsledku" error="Povolená hodnota výsledku je  0 až 100&#10;Ostatní vstupy jsou pokládány za vadné&#10;Pole je možné promazat klávesou Delete" sqref="R35:R36 M19:M20 M15:M16 M11:M12 M7:M8 W35:W36 R7:R8 R15:R16 M35:M36 W6:W23 R11:R12 R19:R20 H9:H10 H17:H18 D17:D18 D9:D10 AB7:AB8 AB11:AB12 AG9:AG10 AG17:AG18 AB15:AB16 AB19:AB20 W27:W30 AB28:AB29"/>
    <dataValidation type="list" allowBlank="1" showInputMessage="1" showErrorMessage="1" sqref="AA59">
      <formula1>$C$20:$C$22</formula1>
    </dataValidation>
  </dataValidation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AO81"/>
  <sheetViews>
    <sheetView showGridLines="0" showRowColHeaders="0" workbookViewId="0" topLeftCell="A1">
      <selection activeCell="F9" sqref="F9"/>
    </sheetView>
  </sheetViews>
  <sheetFormatPr defaultColWidth="9.00390625" defaultRowHeight="12.75"/>
  <cols>
    <col min="1" max="1" width="0.74609375" style="344" customWidth="1"/>
    <col min="2" max="2" width="0.6171875" style="344" customWidth="1"/>
    <col min="3" max="3" width="16.375" style="344" customWidth="1"/>
    <col min="4" max="4" width="4.125" style="344" customWidth="1"/>
    <col min="5" max="5" width="4.125" style="344" hidden="1" customWidth="1"/>
    <col min="6" max="6" width="0.6171875" style="344" customWidth="1"/>
    <col min="7" max="7" width="16.375" style="344" customWidth="1"/>
    <col min="8" max="8" width="4.00390625" style="344" customWidth="1"/>
    <col min="9" max="9" width="4.125" style="344" hidden="1" customWidth="1"/>
    <col min="10" max="11" width="0.6171875" style="344" customWidth="1"/>
    <col min="12" max="12" width="16.375" style="344" customWidth="1"/>
    <col min="13" max="13" width="4.125" style="344" customWidth="1"/>
    <col min="14" max="14" width="4.125" style="344" hidden="1" customWidth="1"/>
    <col min="15" max="16" width="0.6171875" style="344" customWidth="1"/>
    <col min="17" max="17" width="16.375" style="344" customWidth="1"/>
    <col min="18" max="18" width="3.875" style="344" customWidth="1"/>
    <col min="19" max="19" width="4.125" style="344" hidden="1" customWidth="1"/>
    <col min="20" max="20" width="0.6171875" style="344" customWidth="1"/>
    <col min="21" max="21" width="2.50390625" style="344" customWidth="1"/>
    <col min="22" max="22" width="16.375" style="344" customWidth="1"/>
    <col min="23" max="23" width="4.125" style="344" customWidth="1"/>
    <col min="24" max="24" width="4.125" style="344" hidden="1" customWidth="1"/>
    <col min="25" max="26" width="0.6171875" style="344" customWidth="1"/>
    <col min="27" max="27" width="16.375" style="344" customWidth="1"/>
    <col min="28" max="28" width="4.125" style="344" customWidth="1"/>
    <col min="29" max="29" width="4.125" style="344" hidden="1" customWidth="1"/>
    <col min="30" max="31" width="0.6171875" style="344" customWidth="1"/>
    <col min="32" max="32" width="16.375" style="344" customWidth="1"/>
    <col min="33" max="33" width="4.00390625" style="344" customWidth="1"/>
    <col min="34" max="34" width="4.125" style="344" hidden="1" customWidth="1"/>
    <col min="35" max="35" width="1.875" style="344" customWidth="1"/>
    <col min="36" max="36" width="4.125" style="344" customWidth="1"/>
    <col min="37" max="37" width="3.75390625" style="344" customWidth="1"/>
    <col min="38" max="38" width="2.50390625" style="344" customWidth="1"/>
    <col min="39" max="39" width="4.125" style="415" customWidth="1"/>
    <col min="40" max="40" width="19.50390625" style="344" customWidth="1"/>
    <col min="41" max="16384" width="10.125" style="344" customWidth="1"/>
  </cols>
  <sheetData>
    <row r="1" spans="1:41" ht="12.75" customHeight="1">
      <c r="A1" s="342"/>
      <c r="B1" s="342"/>
      <c r="C1" s="342"/>
      <c r="D1" s="342"/>
      <c r="E1" s="342"/>
      <c r="F1" s="342"/>
      <c r="G1" s="342"/>
      <c r="H1" s="342"/>
      <c r="I1" s="342"/>
      <c r="J1" s="342"/>
      <c r="K1" s="342"/>
      <c r="L1" s="504" t="s">
        <v>26</v>
      </c>
      <c r="M1" s="505"/>
      <c r="N1" s="505"/>
      <c r="O1" s="505"/>
      <c r="P1" s="505"/>
      <c r="Q1" s="505"/>
      <c r="R1" s="505"/>
      <c r="S1" s="505"/>
      <c r="T1" s="505"/>
      <c r="U1" s="505"/>
      <c r="V1" s="505"/>
      <c r="W1" s="505"/>
      <c r="X1" s="505"/>
      <c r="Y1" s="505"/>
      <c r="Z1" s="505"/>
      <c r="AA1" s="508">
        <v>41475</v>
      </c>
      <c r="AB1" s="509"/>
      <c r="AC1" s="509"/>
      <c r="AD1" s="509"/>
      <c r="AE1" s="509"/>
      <c r="AF1" s="510"/>
      <c r="AG1" s="342"/>
      <c r="AH1" s="342"/>
      <c r="AI1" s="342"/>
      <c r="AJ1" s="342"/>
      <c r="AK1" s="342"/>
      <c r="AL1" s="342"/>
      <c r="AM1" s="343"/>
      <c r="AN1" s="342"/>
      <c r="AO1" s="342"/>
    </row>
    <row r="2" spans="1:41" ht="13.5" thickBot="1">
      <c r="A2" s="342"/>
      <c r="B2" s="342"/>
      <c r="C2" s="342"/>
      <c r="D2" s="342"/>
      <c r="E2" s="342"/>
      <c r="F2" s="342"/>
      <c r="G2" s="342"/>
      <c r="H2" s="342"/>
      <c r="I2" s="342"/>
      <c r="J2" s="342"/>
      <c r="K2" s="342"/>
      <c r="L2" s="506"/>
      <c r="M2" s="507"/>
      <c r="N2" s="507"/>
      <c r="O2" s="507"/>
      <c r="P2" s="507"/>
      <c r="Q2" s="507"/>
      <c r="R2" s="507"/>
      <c r="S2" s="507"/>
      <c r="T2" s="507"/>
      <c r="U2" s="507"/>
      <c r="V2" s="507"/>
      <c r="W2" s="507"/>
      <c r="X2" s="507"/>
      <c r="Y2" s="507"/>
      <c r="Z2" s="507"/>
      <c r="AA2" s="511"/>
      <c r="AB2" s="511"/>
      <c r="AC2" s="511"/>
      <c r="AD2" s="511"/>
      <c r="AE2" s="511"/>
      <c r="AF2" s="512"/>
      <c r="AG2" s="342"/>
      <c r="AH2" s="342"/>
      <c r="AI2" s="342"/>
      <c r="AJ2" s="342"/>
      <c r="AK2" s="342"/>
      <c r="AL2" s="342"/>
      <c r="AM2" s="343"/>
      <c r="AN2" s="342"/>
      <c r="AO2" s="342"/>
    </row>
    <row r="3" spans="1:41" ht="13.5" thickBo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3"/>
      <c r="AN3" s="342"/>
      <c r="AO3" s="342"/>
    </row>
    <row r="4" spans="1:41" ht="13.5" thickBot="1">
      <c r="A4" s="342"/>
      <c r="B4" s="345"/>
      <c r="C4" s="346" t="s">
        <v>49</v>
      </c>
      <c r="D4" s="347"/>
      <c r="E4" s="347"/>
      <c r="F4" s="346"/>
      <c r="G4" s="346" t="s">
        <v>50</v>
      </c>
      <c r="H4" s="347"/>
      <c r="I4" s="347"/>
      <c r="J4" s="346"/>
      <c r="K4" s="346"/>
      <c r="L4" s="346" t="s">
        <v>47</v>
      </c>
      <c r="M4" s="347"/>
      <c r="N4" s="347"/>
      <c r="O4" s="347"/>
      <c r="P4" s="346"/>
      <c r="Q4" s="346" t="s">
        <v>48</v>
      </c>
      <c r="R4" s="347"/>
      <c r="S4" s="347"/>
      <c r="T4" s="346"/>
      <c r="U4" s="348"/>
      <c r="V4" s="346" t="s">
        <v>27</v>
      </c>
      <c r="W4" s="347"/>
      <c r="X4" s="347"/>
      <c r="Y4" s="346"/>
      <c r="Z4" s="346"/>
      <c r="AA4" s="346" t="s">
        <v>28</v>
      </c>
      <c r="AB4" s="347"/>
      <c r="AC4" s="347"/>
      <c r="AD4" s="346"/>
      <c r="AE4" s="346"/>
      <c r="AF4" s="346" t="s">
        <v>29</v>
      </c>
      <c r="AG4" s="349"/>
      <c r="AH4" s="350"/>
      <c r="AI4" s="351"/>
      <c r="AJ4" s="513"/>
      <c r="AK4" s="513"/>
      <c r="AL4" s="342"/>
      <c r="AM4" s="501" t="s">
        <v>30</v>
      </c>
      <c r="AN4" s="502"/>
      <c r="AO4" s="503"/>
    </row>
    <row r="5" spans="1:41" ht="13.5" thickBot="1">
      <c r="A5" s="352"/>
      <c r="B5" s="353"/>
      <c r="C5" s="354" t="s">
        <v>45</v>
      </c>
      <c r="D5" s="354"/>
      <c r="E5" s="354"/>
      <c r="F5" s="355"/>
      <c r="G5" s="354" t="s">
        <v>46</v>
      </c>
      <c r="H5" s="354"/>
      <c r="I5" s="354"/>
      <c r="J5" s="355"/>
      <c r="K5" s="355"/>
      <c r="L5" s="354" t="s">
        <v>51</v>
      </c>
      <c r="M5" s="354"/>
      <c r="N5" s="354"/>
      <c r="O5" s="354"/>
      <c r="P5" s="355"/>
      <c r="Q5" s="354" t="s">
        <v>52</v>
      </c>
      <c r="R5" s="354"/>
      <c r="S5" s="356"/>
      <c r="T5" s="352"/>
      <c r="U5" s="357"/>
      <c r="V5" s="358" t="s">
        <v>53</v>
      </c>
      <c r="W5" s="359"/>
      <c r="X5" s="359"/>
      <c r="Y5" s="352"/>
      <c r="Z5" s="352"/>
      <c r="AA5" s="352"/>
      <c r="AB5" s="359"/>
      <c r="AC5" s="359"/>
      <c r="AD5" s="352"/>
      <c r="AE5" s="352"/>
      <c r="AF5" s="352"/>
      <c r="AG5" s="359"/>
      <c r="AH5" s="359"/>
      <c r="AI5" s="342"/>
      <c r="AJ5" s="360"/>
      <c r="AK5" s="360"/>
      <c r="AL5" s="361"/>
      <c r="AM5" s="421"/>
      <c r="AN5" s="422" t="s">
        <v>32</v>
      </c>
      <c r="AO5" s="423" t="s">
        <v>33</v>
      </c>
    </row>
    <row r="6" spans="1:41" ht="13.5" thickBot="1">
      <c r="A6" s="352"/>
      <c r="B6" s="352"/>
      <c r="C6" s="92"/>
      <c r="D6" s="96"/>
      <c r="E6" s="96"/>
      <c r="F6" s="92"/>
      <c r="G6" s="92"/>
      <c r="H6" s="96"/>
      <c r="I6" s="96"/>
      <c r="J6" s="92"/>
      <c r="K6" s="92"/>
      <c r="L6" s="98">
        <v>17</v>
      </c>
      <c r="M6" s="96"/>
      <c r="N6" s="96"/>
      <c r="O6" s="96"/>
      <c r="P6" s="92"/>
      <c r="Q6" s="98">
        <v>13</v>
      </c>
      <c r="R6" s="96"/>
      <c r="S6" s="96"/>
      <c r="T6" s="92"/>
      <c r="U6" s="162">
        <v>1</v>
      </c>
      <c r="V6" s="163" t="s">
        <v>6</v>
      </c>
      <c r="W6" s="216">
        <v>6</v>
      </c>
      <c r="X6" s="101" t="s">
        <v>31</v>
      </c>
      <c r="Y6" s="92"/>
      <c r="Z6" s="92"/>
      <c r="AA6" s="98">
        <v>9</v>
      </c>
      <c r="AB6" s="96"/>
      <c r="AC6" s="96"/>
      <c r="AD6" s="92"/>
      <c r="AE6" s="92"/>
      <c r="AF6" s="92"/>
      <c r="AG6" s="96"/>
      <c r="AH6" s="359"/>
      <c r="AI6" s="342"/>
      <c r="AJ6" s="363"/>
      <c r="AK6" s="364"/>
      <c r="AL6" s="342"/>
      <c r="AM6" s="365" t="s">
        <v>36</v>
      </c>
      <c r="AN6" s="366" t="s">
        <v>159</v>
      </c>
      <c r="AO6" s="367">
        <v>100</v>
      </c>
    </row>
    <row r="7" spans="1:41" ht="13.5" thickBot="1">
      <c r="A7" s="352"/>
      <c r="B7" s="352"/>
      <c r="C7" s="92"/>
      <c r="D7" s="92"/>
      <c r="E7" s="92"/>
      <c r="F7" s="92"/>
      <c r="G7" s="92"/>
      <c r="H7" s="92"/>
      <c r="I7" s="92"/>
      <c r="J7" s="92"/>
      <c r="K7" s="92"/>
      <c r="L7" s="116" t="s">
        <v>85</v>
      </c>
      <c r="M7" s="216">
        <v>3</v>
      </c>
      <c r="N7" s="101" t="s">
        <v>31</v>
      </c>
      <c r="O7" s="165"/>
      <c r="P7" s="166"/>
      <c r="Q7" s="116" t="s">
        <v>160</v>
      </c>
      <c r="R7" s="216">
        <v>0</v>
      </c>
      <c r="S7" s="101" t="s">
        <v>31</v>
      </c>
      <c r="T7" s="124"/>
      <c r="U7" s="167">
        <v>16</v>
      </c>
      <c r="V7" s="168" t="s">
        <v>160</v>
      </c>
      <c r="W7" s="217">
        <v>4</v>
      </c>
      <c r="X7" s="128"/>
      <c r="Y7" s="108"/>
      <c r="Z7" s="115"/>
      <c r="AA7" s="116" t="s">
        <v>6</v>
      </c>
      <c r="AB7" s="216">
        <v>6</v>
      </c>
      <c r="AC7" s="101" t="s">
        <v>31</v>
      </c>
      <c r="AD7" s="92"/>
      <c r="AE7" s="92"/>
      <c r="AF7" s="92"/>
      <c r="AG7" s="96"/>
      <c r="AH7" s="359"/>
      <c r="AI7" s="342"/>
      <c r="AJ7" s="363"/>
      <c r="AK7" s="364"/>
      <c r="AL7" s="342"/>
      <c r="AM7" s="369" t="s">
        <v>37</v>
      </c>
      <c r="AN7" s="370" t="s">
        <v>6</v>
      </c>
      <c r="AO7" s="371">
        <v>85</v>
      </c>
    </row>
    <row r="8" spans="1:41" ht="13.5" thickBot="1">
      <c r="A8" s="352"/>
      <c r="B8" s="352"/>
      <c r="C8" s="98">
        <v>25</v>
      </c>
      <c r="D8" s="96"/>
      <c r="E8" s="96"/>
      <c r="F8" s="92"/>
      <c r="G8" s="98">
        <v>23</v>
      </c>
      <c r="H8" s="97"/>
      <c r="I8" s="97"/>
      <c r="J8" s="107"/>
      <c r="K8" s="170"/>
      <c r="L8" s="121" t="s">
        <v>71</v>
      </c>
      <c r="M8" s="217">
        <v>5</v>
      </c>
      <c r="N8" s="171"/>
      <c r="O8" s="172"/>
      <c r="P8" s="94"/>
      <c r="Q8" s="121" t="s">
        <v>85</v>
      </c>
      <c r="R8" s="217">
        <v>5</v>
      </c>
      <c r="S8" s="171"/>
      <c r="T8" s="92"/>
      <c r="U8" s="173">
        <v>9</v>
      </c>
      <c r="V8" s="174" t="s">
        <v>76</v>
      </c>
      <c r="W8" s="218">
        <v>6</v>
      </c>
      <c r="X8" s="101" t="s">
        <v>31</v>
      </c>
      <c r="Y8" s="124"/>
      <c r="Z8" s="92"/>
      <c r="AA8" s="121" t="s">
        <v>76</v>
      </c>
      <c r="AB8" s="217">
        <v>5</v>
      </c>
      <c r="AC8" s="128"/>
      <c r="AD8" s="108"/>
      <c r="AE8" s="92"/>
      <c r="AF8" s="98">
        <v>21</v>
      </c>
      <c r="AG8" s="96"/>
      <c r="AH8" s="359"/>
      <c r="AI8" s="342"/>
      <c r="AJ8" s="363"/>
      <c r="AK8" s="364"/>
      <c r="AL8" s="342"/>
      <c r="AM8" s="369" t="s">
        <v>38</v>
      </c>
      <c r="AN8" s="375" t="s">
        <v>21</v>
      </c>
      <c r="AO8" s="371">
        <v>72</v>
      </c>
    </row>
    <row r="9" spans="1:41" ht="13.5" thickBot="1">
      <c r="A9" s="352"/>
      <c r="B9" s="373"/>
      <c r="C9" s="116" t="s">
        <v>70</v>
      </c>
      <c r="D9" s="197">
        <v>5</v>
      </c>
      <c r="E9" s="101" t="s">
        <v>31</v>
      </c>
      <c r="F9" s="176"/>
      <c r="G9" s="116" t="s">
        <v>71</v>
      </c>
      <c r="H9" s="197">
        <v>0</v>
      </c>
      <c r="I9" s="101" t="s">
        <v>31</v>
      </c>
      <c r="J9" s="177"/>
      <c r="K9" s="178"/>
      <c r="L9" s="129" t="s">
        <v>54</v>
      </c>
      <c r="M9" s="97"/>
      <c r="N9" s="97"/>
      <c r="O9" s="97"/>
      <c r="P9" s="107"/>
      <c r="Q9" s="129"/>
      <c r="R9" s="97"/>
      <c r="S9" s="97"/>
      <c r="T9" s="92"/>
      <c r="U9" s="162">
        <v>8</v>
      </c>
      <c r="V9" s="179" t="s">
        <v>85</v>
      </c>
      <c r="W9" s="219">
        <v>2</v>
      </c>
      <c r="X9" s="171"/>
      <c r="Y9" s="94"/>
      <c r="Z9" s="94"/>
      <c r="AA9" s="129" t="s">
        <v>55</v>
      </c>
      <c r="AB9" s="97"/>
      <c r="AC9" s="97"/>
      <c r="AD9" s="92"/>
      <c r="AE9" s="115"/>
      <c r="AF9" s="116" t="s">
        <v>6</v>
      </c>
      <c r="AG9" s="197">
        <v>6</v>
      </c>
      <c r="AH9" s="362" t="s">
        <v>31</v>
      </c>
      <c r="AI9" s="342"/>
      <c r="AJ9" s="363"/>
      <c r="AK9" s="364"/>
      <c r="AL9" s="342"/>
      <c r="AM9" s="369" t="s">
        <v>39</v>
      </c>
      <c r="AN9" s="370" t="s">
        <v>70</v>
      </c>
      <c r="AO9" s="371">
        <v>72</v>
      </c>
    </row>
    <row r="10" spans="1:41" ht="13.5" thickBot="1">
      <c r="A10" s="352"/>
      <c r="B10" s="377"/>
      <c r="C10" s="121" t="s">
        <v>155</v>
      </c>
      <c r="D10" s="220">
        <v>3</v>
      </c>
      <c r="E10" s="180"/>
      <c r="F10" s="107"/>
      <c r="G10" s="121" t="s">
        <v>70</v>
      </c>
      <c r="H10" s="220">
        <v>5</v>
      </c>
      <c r="I10" s="180"/>
      <c r="J10" s="107"/>
      <c r="K10" s="178"/>
      <c r="L10" s="98">
        <v>18</v>
      </c>
      <c r="M10" s="97"/>
      <c r="N10" s="97"/>
      <c r="O10" s="97"/>
      <c r="P10" s="107"/>
      <c r="Q10" s="98">
        <v>14</v>
      </c>
      <c r="R10" s="97"/>
      <c r="S10" s="97"/>
      <c r="T10" s="92"/>
      <c r="U10" s="162">
        <v>5</v>
      </c>
      <c r="V10" s="163" t="s">
        <v>155</v>
      </c>
      <c r="W10" s="216">
        <v>6</v>
      </c>
      <c r="X10" s="101" t="s">
        <v>31</v>
      </c>
      <c r="Y10" s="92"/>
      <c r="Z10" s="92"/>
      <c r="AA10" s="98">
        <v>10</v>
      </c>
      <c r="AB10" s="97"/>
      <c r="AC10" s="97"/>
      <c r="AD10" s="120"/>
      <c r="AE10" s="92"/>
      <c r="AF10" s="121" t="s">
        <v>155</v>
      </c>
      <c r="AG10" s="220">
        <v>3</v>
      </c>
      <c r="AH10" s="378"/>
      <c r="AI10" s="342"/>
      <c r="AJ10" s="363"/>
      <c r="AK10" s="364"/>
      <c r="AL10" s="342"/>
      <c r="AM10" s="369" t="s">
        <v>40</v>
      </c>
      <c r="AN10" s="375" t="s">
        <v>155</v>
      </c>
      <c r="AO10" s="371">
        <v>61</v>
      </c>
    </row>
    <row r="11" spans="1:41" ht="13.5" thickBot="1">
      <c r="A11" s="352"/>
      <c r="B11" s="376"/>
      <c r="C11" s="182" t="s">
        <v>56</v>
      </c>
      <c r="D11" s="96"/>
      <c r="E11" s="96"/>
      <c r="F11" s="92"/>
      <c r="G11" s="92"/>
      <c r="H11" s="97"/>
      <c r="I11" s="96"/>
      <c r="J11" s="107"/>
      <c r="K11" s="183"/>
      <c r="L11" s="116" t="s">
        <v>161</v>
      </c>
      <c r="M11" s="216">
        <v>1</v>
      </c>
      <c r="N11" s="101" t="s">
        <v>31</v>
      </c>
      <c r="O11" s="165"/>
      <c r="P11" s="176"/>
      <c r="Q11" s="116" t="s">
        <v>161</v>
      </c>
      <c r="R11" s="216">
        <v>5</v>
      </c>
      <c r="S11" s="101" t="s">
        <v>31</v>
      </c>
      <c r="T11" s="124"/>
      <c r="U11" s="167">
        <v>12</v>
      </c>
      <c r="V11" s="168" t="s">
        <v>161</v>
      </c>
      <c r="W11" s="217">
        <v>3</v>
      </c>
      <c r="X11" s="171"/>
      <c r="Y11" s="108"/>
      <c r="Z11" s="184"/>
      <c r="AA11" s="116" t="s">
        <v>155</v>
      </c>
      <c r="AB11" s="216">
        <v>6</v>
      </c>
      <c r="AC11" s="101" t="s">
        <v>31</v>
      </c>
      <c r="AD11" s="124"/>
      <c r="AE11" s="92"/>
      <c r="AF11" s="92" t="s">
        <v>57</v>
      </c>
      <c r="AG11" s="97"/>
      <c r="AH11" s="359"/>
      <c r="AI11" s="342"/>
      <c r="AJ11" s="363"/>
      <c r="AK11" s="364"/>
      <c r="AL11" s="342"/>
      <c r="AM11" s="369" t="s">
        <v>41</v>
      </c>
      <c r="AN11" s="370" t="s">
        <v>162</v>
      </c>
      <c r="AO11" s="371">
        <v>61</v>
      </c>
    </row>
    <row r="12" spans="1:41" ht="13.5" thickBot="1">
      <c r="A12" s="352"/>
      <c r="B12" s="380"/>
      <c r="C12" s="92"/>
      <c r="D12" s="92"/>
      <c r="E12" s="92"/>
      <c r="F12" s="92"/>
      <c r="G12" s="92"/>
      <c r="H12" s="92"/>
      <c r="I12" s="92"/>
      <c r="J12" s="92"/>
      <c r="K12" s="107"/>
      <c r="L12" s="121" t="s">
        <v>70</v>
      </c>
      <c r="M12" s="217">
        <v>5</v>
      </c>
      <c r="N12" s="171"/>
      <c r="O12" s="172"/>
      <c r="P12" s="107"/>
      <c r="Q12" s="121" t="s">
        <v>145</v>
      </c>
      <c r="R12" s="217">
        <v>0</v>
      </c>
      <c r="S12" s="171"/>
      <c r="T12" s="92"/>
      <c r="U12" s="173">
        <v>13</v>
      </c>
      <c r="V12" s="174" t="s">
        <v>145</v>
      </c>
      <c r="W12" s="218">
        <v>3</v>
      </c>
      <c r="X12" s="101" t="s">
        <v>31</v>
      </c>
      <c r="Y12" s="124"/>
      <c r="Z12" s="92"/>
      <c r="AA12" s="121" t="s">
        <v>77</v>
      </c>
      <c r="AB12" s="217">
        <v>5</v>
      </c>
      <c r="AC12" s="128"/>
      <c r="AD12" s="94"/>
      <c r="AE12" s="92"/>
      <c r="AF12" s="92"/>
      <c r="AG12" s="92"/>
      <c r="AH12" s="352"/>
      <c r="AI12" s="342"/>
      <c r="AJ12" s="363"/>
      <c r="AK12" s="364"/>
      <c r="AL12" s="342"/>
      <c r="AM12" s="369" t="s">
        <v>42</v>
      </c>
      <c r="AN12" s="375" t="s">
        <v>71</v>
      </c>
      <c r="AO12" s="371">
        <v>50</v>
      </c>
    </row>
    <row r="13" spans="1:41" ht="13.5" thickBot="1">
      <c r="A13" s="352"/>
      <c r="B13" s="379"/>
      <c r="C13" s="256" t="s">
        <v>70</v>
      </c>
      <c r="D13" s="92"/>
      <c r="E13" s="92"/>
      <c r="F13" s="92"/>
      <c r="G13" s="92"/>
      <c r="H13" s="92"/>
      <c r="I13" s="92"/>
      <c r="J13" s="92"/>
      <c r="K13" s="107"/>
      <c r="L13" s="129" t="s">
        <v>58</v>
      </c>
      <c r="M13" s="97"/>
      <c r="N13" s="97"/>
      <c r="O13" s="97"/>
      <c r="P13" s="107"/>
      <c r="Q13" s="129"/>
      <c r="R13" s="97"/>
      <c r="S13" s="97"/>
      <c r="T13" s="92"/>
      <c r="U13" s="162">
        <v>4</v>
      </c>
      <c r="V13" s="179" t="s">
        <v>77</v>
      </c>
      <c r="W13" s="219">
        <v>6</v>
      </c>
      <c r="X13" s="128"/>
      <c r="Y13" s="92"/>
      <c r="Z13" s="92"/>
      <c r="AA13" s="129" t="s">
        <v>59</v>
      </c>
      <c r="AB13" s="97"/>
      <c r="AC13" s="97"/>
      <c r="AD13" s="94"/>
      <c r="AE13" s="92"/>
      <c r="AF13" s="92"/>
      <c r="AG13" s="92"/>
      <c r="AH13" s="352"/>
      <c r="AI13" s="342"/>
      <c r="AJ13" s="363"/>
      <c r="AK13" s="364"/>
      <c r="AL13" s="342"/>
      <c r="AM13" s="381" t="s">
        <v>43</v>
      </c>
      <c r="AN13" s="370" t="s">
        <v>77</v>
      </c>
      <c r="AO13" s="382">
        <v>50</v>
      </c>
    </row>
    <row r="14" spans="1:41" ht="13.5" thickBot="1">
      <c r="A14" s="352"/>
      <c r="B14" s="380"/>
      <c r="C14" s="257" t="s">
        <v>21</v>
      </c>
      <c r="D14" s="96"/>
      <c r="E14" s="96"/>
      <c r="F14" s="92"/>
      <c r="G14" s="92"/>
      <c r="H14" s="96"/>
      <c r="I14" s="96"/>
      <c r="J14" s="92"/>
      <c r="K14" s="92"/>
      <c r="L14" s="98">
        <v>19</v>
      </c>
      <c r="M14" s="96"/>
      <c r="N14" s="96"/>
      <c r="O14" s="97"/>
      <c r="P14" s="94"/>
      <c r="Q14" s="98">
        <v>15</v>
      </c>
      <c r="R14" s="96"/>
      <c r="S14" s="96"/>
      <c r="T14" s="92"/>
      <c r="U14" s="162">
        <v>3</v>
      </c>
      <c r="V14" s="163" t="s">
        <v>70</v>
      </c>
      <c r="W14" s="216">
        <v>6</v>
      </c>
      <c r="X14" s="101" t="s">
        <v>31</v>
      </c>
      <c r="Y14" s="92"/>
      <c r="Z14" s="92"/>
      <c r="AA14" s="98">
        <v>11</v>
      </c>
      <c r="AB14" s="96"/>
      <c r="AC14" s="96"/>
      <c r="AD14" s="92"/>
      <c r="AE14" s="92"/>
      <c r="AF14" s="92"/>
      <c r="AG14" s="96"/>
      <c r="AH14" s="359"/>
      <c r="AI14" s="342"/>
      <c r="AJ14" s="363"/>
      <c r="AK14" s="364"/>
      <c r="AL14" s="342"/>
      <c r="AM14" s="383" t="s">
        <v>60</v>
      </c>
      <c r="AN14" s="366" t="s">
        <v>85</v>
      </c>
      <c r="AO14" s="367">
        <v>39</v>
      </c>
    </row>
    <row r="15" spans="1:41" ht="13.5" thickBot="1">
      <c r="A15" s="352"/>
      <c r="B15" s="380"/>
      <c r="C15" s="92"/>
      <c r="D15" s="92"/>
      <c r="E15" s="92"/>
      <c r="F15" s="92"/>
      <c r="G15" s="92"/>
      <c r="H15" s="92"/>
      <c r="I15" s="92"/>
      <c r="J15" s="92"/>
      <c r="K15" s="92"/>
      <c r="L15" s="116" t="s">
        <v>74</v>
      </c>
      <c r="M15" s="216">
        <v>4</v>
      </c>
      <c r="N15" s="101" t="s">
        <v>31</v>
      </c>
      <c r="O15" s="165"/>
      <c r="P15" s="166"/>
      <c r="Q15" s="116" t="s">
        <v>74</v>
      </c>
      <c r="R15" s="216">
        <v>0</v>
      </c>
      <c r="S15" s="101" t="s">
        <v>31</v>
      </c>
      <c r="T15" s="124"/>
      <c r="U15" s="167">
        <v>14</v>
      </c>
      <c r="V15" s="168" t="s">
        <v>74</v>
      </c>
      <c r="W15" s="217">
        <v>0</v>
      </c>
      <c r="X15" s="128"/>
      <c r="Y15" s="108"/>
      <c r="Z15" s="184"/>
      <c r="AA15" s="116" t="s">
        <v>70</v>
      </c>
      <c r="AB15" s="216">
        <v>1</v>
      </c>
      <c r="AC15" s="101" t="s">
        <v>31</v>
      </c>
      <c r="AD15" s="92"/>
      <c r="AE15" s="92"/>
      <c r="AF15" s="92"/>
      <c r="AG15" s="92"/>
      <c r="AH15" s="352"/>
      <c r="AI15" s="342"/>
      <c r="AJ15" s="363"/>
      <c r="AK15" s="364"/>
      <c r="AL15" s="342"/>
      <c r="AM15" s="384"/>
      <c r="AN15" s="385" t="s">
        <v>161</v>
      </c>
      <c r="AO15" s="371">
        <v>39</v>
      </c>
    </row>
    <row r="16" spans="1:41" ht="13.5" thickBot="1">
      <c r="A16" s="352"/>
      <c r="B16" s="380"/>
      <c r="C16" s="98">
        <v>26</v>
      </c>
      <c r="D16" s="96"/>
      <c r="E16" s="96"/>
      <c r="F16" s="92"/>
      <c r="G16" s="98">
        <v>24</v>
      </c>
      <c r="H16" s="97"/>
      <c r="I16" s="96"/>
      <c r="J16" s="107"/>
      <c r="K16" s="170"/>
      <c r="L16" s="121" t="s">
        <v>77</v>
      </c>
      <c r="M16" s="217">
        <v>5</v>
      </c>
      <c r="N16" s="171"/>
      <c r="O16" s="172"/>
      <c r="P16" s="94"/>
      <c r="Q16" s="121" t="s">
        <v>163</v>
      </c>
      <c r="R16" s="217">
        <v>-1</v>
      </c>
      <c r="S16" s="171"/>
      <c r="T16" s="92"/>
      <c r="U16" s="173">
        <v>11</v>
      </c>
      <c r="V16" s="174" t="s">
        <v>163</v>
      </c>
      <c r="W16" s="218">
        <v>3</v>
      </c>
      <c r="X16" s="101" t="s">
        <v>31</v>
      </c>
      <c r="Y16" s="124"/>
      <c r="Z16" s="92"/>
      <c r="AA16" s="121" t="s">
        <v>21</v>
      </c>
      <c r="AB16" s="217">
        <v>6</v>
      </c>
      <c r="AC16" s="128"/>
      <c r="AD16" s="108"/>
      <c r="AE16" s="92"/>
      <c r="AF16" s="98">
        <v>22</v>
      </c>
      <c r="AG16" s="97"/>
      <c r="AH16" s="359"/>
      <c r="AI16" s="342"/>
      <c r="AJ16" s="363"/>
      <c r="AK16" s="364"/>
      <c r="AL16" s="342"/>
      <c r="AM16" s="384"/>
      <c r="AN16" s="385" t="s">
        <v>74</v>
      </c>
      <c r="AO16" s="371">
        <v>39</v>
      </c>
    </row>
    <row r="17" spans="1:41" ht="13.5" thickBot="1">
      <c r="A17" s="352"/>
      <c r="B17" s="376"/>
      <c r="C17" s="116" t="s">
        <v>162</v>
      </c>
      <c r="D17" s="197">
        <v>3</v>
      </c>
      <c r="E17" s="101" t="s">
        <v>31</v>
      </c>
      <c r="F17" s="176"/>
      <c r="G17" s="116" t="s">
        <v>77</v>
      </c>
      <c r="H17" s="197">
        <v>3</v>
      </c>
      <c r="I17" s="101" t="s">
        <v>31</v>
      </c>
      <c r="J17" s="177"/>
      <c r="K17" s="178"/>
      <c r="L17" s="129" t="s">
        <v>61</v>
      </c>
      <c r="M17" s="97"/>
      <c r="N17" s="97"/>
      <c r="O17" s="97"/>
      <c r="P17" s="107"/>
      <c r="Q17" s="129"/>
      <c r="R17" s="97"/>
      <c r="S17" s="97"/>
      <c r="T17" s="92"/>
      <c r="U17" s="162">
        <v>6</v>
      </c>
      <c r="V17" s="179" t="s">
        <v>21</v>
      </c>
      <c r="W17" s="219">
        <v>6</v>
      </c>
      <c r="X17" s="171"/>
      <c r="Y17" s="94"/>
      <c r="Z17" s="94"/>
      <c r="AA17" s="129" t="s">
        <v>62</v>
      </c>
      <c r="AB17" s="97"/>
      <c r="AC17" s="97"/>
      <c r="AD17" s="92"/>
      <c r="AE17" s="115"/>
      <c r="AF17" s="116" t="s">
        <v>21</v>
      </c>
      <c r="AG17" s="197">
        <v>3</v>
      </c>
      <c r="AH17" s="362" t="s">
        <v>31</v>
      </c>
      <c r="AI17" s="351"/>
      <c r="AJ17" s="363"/>
      <c r="AK17" s="364"/>
      <c r="AL17" s="351"/>
      <c r="AM17" s="386"/>
      <c r="AN17" s="370" t="s">
        <v>76</v>
      </c>
      <c r="AO17" s="382">
        <v>39</v>
      </c>
    </row>
    <row r="18" spans="1:41" ht="13.5" thickBot="1">
      <c r="A18" s="374"/>
      <c r="B18" s="387"/>
      <c r="C18" s="121" t="s">
        <v>21</v>
      </c>
      <c r="D18" s="220">
        <v>5</v>
      </c>
      <c r="E18" s="180"/>
      <c r="F18" s="107"/>
      <c r="G18" s="121" t="s">
        <v>162</v>
      </c>
      <c r="H18" s="220">
        <v>5</v>
      </c>
      <c r="I18" s="180"/>
      <c r="J18" s="107"/>
      <c r="K18" s="178"/>
      <c r="L18" s="98">
        <v>20</v>
      </c>
      <c r="M18" s="97"/>
      <c r="N18" s="97"/>
      <c r="O18" s="97"/>
      <c r="P18" s="107"/>
      <c r="Q18" s="98">
        <v>16</v>
      </c>
      <c r="R18" s="97"/>
      <c r="S18" s="97"/>
      <c r="T18" s="92"/>
      <c r="U18" s="162">
        <v>7</v>
      </c>
      <c r="V18" s="163" t="s">
        <v>162</v>
      </c>
      <c r="W18" s="216">
        <v>4</v>
      </c>
      <c r="X18" s="101" t="s">
        <v>31</v>
      </c>
      <c r="Y18" s="92"/>
      <c r="Z18" s="92"/>
      <c r="AA18" s="98">
        <v>12</v>
      </c>
      <c r="AB18" s="97"/>
      <c r="AC18" s="97"/>
      <c r="AD18" s="120"/>
      <c r="AE18" s="92"/>
      <c r="AF18" s="121" t="s">
        <v>159</v>
      </c>
      <c r="AG18" s="220">
        <v>6</v>
      </c>
      <c r="AH18" s="368"/>
      <c r="AI18" s="351"/>
      <c r="AJ18" s="363"/>
      <c r="AK18" s="364"/>
      <c r="AL18" s="351"/>
      <c r="AM18" s="383" t="s">
        <v>63</v>
      </c>
      <c r="AN18" s="366" t="s">
        <v>160</v>
      </c>
      <c r="AO18" s="367">
        <v>25</v>
      </c>
    </row>
    <row r="19" spans="1:41" ht="13.5" thickBot="1">
      <c r="A19" s="352"/>
      <c r="B19" s="373"/>
      <c r="C19" s="182" t="s">
        <v>64</v>
      </c>
      <c r="D19" s="96"/>
      <c r="E19" s="96"/>
      <c r="F19" s="92"/>
      <c r="G19" s="92"/>
      <c r="H19" s="97"/>
      <c r="I19" s="96"/>
      <c r="J19" s="107"/>
      <c r="K19" s="183"/>
      <c r="L19" s="116" t="s">
        <v>162</v>
      </c>
      <c r="M19" s="216">
        <v>5</v>
      </c>
      <c r="N19" s="101" t="s">
        <v>31</v>
      </c>
      <c r="O19" s="165"/>
      <c r="P19" s="176"/>
      <c r="Q19" s="116" t="s">
        <v>162</v>
      </c>
      <c r="R19" s="216">
        <v>5</v>
      </c>
      <c r="S19" s="101" t="s">
        <v>31</v>
      </c>
      <c r="T19" s="124"/>
      <c r="U19" s="167">
        <v>10</v>
      </c>
      <c r="V19" s="168" t="s">
        <v>71</v>
      </c>
      <c r="W19" s="217">
        <v>6</v>
      </c>
      <c r="X19" s="171"/>
      <c r="Y19" s="108"/>
      <c r="Z19" s="184"/>
      <c r="AA19" s="116" t="s">
        <v>71</v>
      </c>
      <c r="AB19" s="216">
        <v>4</v>
      </c>
      <c r="AC19" s="101" t="s">
        <v>31</v>
      </c>
      <c r="AD19" s="124"/>
      <c r="AE19" s="92"/>
      <c r="AF19" s="125" t="s">
        <v>65</v>
      </c>
      <c r="AG19" s="96"/>
      <c r="AH19" s="359"/>
      <c r="AI19" s="342"/>
      <c r="AJ19" s="363"/>
      <c r="AK19" s="364"/>
      <c r="AL19" s="351"/>
      <c r="AM19" s="384"/>
      <c r="AN19" s="385" t="s">
        <v>145</v>
      </c>
      <c r="AO19" s="371">
        <v>25</v>
      </c>
    </row>
    <row r="20" spans="1:41" ht="13.5" thickBot="1">
      <c r="A20" s="374"/>
      <c r="B20" s="374"/>
      <c r="C20" s="83"/>
      <c r="D20" s="92"/>
      <c r="E20" s="92"/>
      <c r="F20" s="92"/>
      <c r="G20" s="92"/>
      <c r="H20" s="92"/>
      <c r="I20" s="92"/>
      <c r="J20" s="92"/>
      <c r="K20" s="107"/>
      <c r="L20" s="121" t="s">
        <v>76</v>
      </c>
      <c r="M20" s="217">
        <v>3</v>
      </c>
      <c r="N20" s="171"/>
      <c r="O20" s="172"/>
      <c r="P20" s="107"/>
      <c r="Q20" s="121" t="s">
        <v>156</v>
      </c>
      <c r="R20" s="217">
        <v>2</v>
      </c>
      <c r="S20" s="171"/>
      <c r="T20" s="92"/>
      <c r="U20" s="173">
        <v>15</v>
      </c>
      <c r="V20" s="174" t="s">
        <v>156</v>
      </c>
      <c r="W20" s="218">
        <v>4</v>
      </c>
      <c r="X20" s="101" t="s">
        <v>31</v>
      </c>
      <c r="Y20" s="124"/>
      <c r="Z20" s="92"/>
      <c r="AA20" s="121" t="s">
        <v>159</v>
      </c>
      <c r="AB20" s="217">
        <v>6</v>
      </c>
      <c r="AC20" s="128"/>
      <c r="AD20" s="94"/>
      <c r="AE20" s="92"/>
      <c r="AF20" s="92"/>
      <c r="AG20" s="92"/>
      <c r="AH20" s="352"/>
      <c r="AI20" s="342"/>
      <c r="AJ20" s="363"/>
      <c r="AK20" s="364"/>
      <c r="AL20" s="351"/>
      <c r="AM20" s="384"/>
      <c r="AN20" s="385" t="s">
        <v>163</v>
      </c>
      <c r="AO20" s="371">
        <v>25</v>
      </c>
    </row>
    <row r="21" spans="1:41" ht="13.5" thickBot="1">
      <c r="A21" s="352"/>
      <c r="C21" s="83"/>
      <c r="D21" s="92"/>
      <c r="E21" s="92"/>
      <c r="F21" s="92"/>
      <c r="G21" s="92"/>
      <c r="H21" s="92"/>
      <c r="I21" s="92"/>
      <c r="J21" s="92"/>
      <c r="K21" s="107"/>
      <c r="L21" s="129" t="s">
        <v>66</v>
      </c>
      <c r="M21" s="97"/>
      <c r="N21" s="97"/>
      <c r="O21" s="97"/>
      <c r="P21" s="107"/>
      <c r="Q21" s="131"/>
      <c r="R21" s="97"/>
      <c r="S21" s="97"/>
      <c r="T21" s="92"/>
      <c r="U21" s="162">
        <v>2</v>
      </c>
      <c r="V21" s="179" t="s">
        <v>159</v>
      </c>
      <c r="W21" s="219">
        <v>6</v>
      </c>
      <c r="X21" s="128"/>
      <c r="Y21" s="92"/>
      <c r="Z21" s="92"/>
      <c r="AA21" s="125" t="s">
        <v>67</v>
      </c>
      <c r="AB21" s="96"/>
      <c r="AC21" s="97"/>
      <c r="AD21" s="94"/>
      <c r="AE21" s="92"/>
      <c r="AF21" s="92"/>
      <c r="AG21" s="92"/>
      <c r="AH21" s="352"/>
      <c r="AI21" s="342"/>
      <c r="AJ21" s="363"/>
      <c r="AK21" s="364"/>
      <c r="AL21" s="351"/>
      <c r="AM21" s="386"/>
      <c r="AN21" s="370" t="s">
        <v>156</v>
      </c>
      <c r="AO21" s="382">
        <v>25</v>
      </c>
    </row>
    <row r="22" spans="1:41" ht="12.75">
      <c r="A22" s="352"/>
      <c r="B22" s="351"/>
      <c r="C22" s="83"/>
      <c r="D22" s="97"/>
      <c r="E22" s="97"/>
      <c r="F22" s="94"/>
      <c r="G22" s="94"/>
      <c r="H22" s="97"/>
      <c r="I22" s="97"/>
      <c r="J22" s="94"/>
      <c r="K22" s="94"/>
      <c r="L22" s="106"/>
      <c r="M22" s="97"/>
      <c r="N22" s="97"/>
      <c r="O22" s="97"/>
      <c r="P22" s="94"/>
      <c r="Q22" s="106"/>
      <c r="R22" s="97"/>
      <c r="S22" s="97"/>
      <c r="T22" s="94"/>
      <c r="U22" s="189"/>
      <c r="V22" s="112"/>
      <c r="W22" s="132"/>
      <c r="X22" s="113"/>
      <c r="Y22" s="92"/>
      <c r="Z22" s="92"/>
      <c r="AA22" s="106"/>
      <c r="AB22" s="96"/>
      <c r="AC22" s="96"/>
      <c r="AD22" s="92"/>
      <c r="AE22" s="92"/>
      <c r="AF22" s="92"/>
      <c r="AG22" s="96"/>
      <c r="AH22" s="359"/>
      <c r="AI22" s="342"/>
      <c r="AJ22" s="363"/>
      <c r="AK22" s="393"/>
      <c r="AL22" s="351"/>
      <c r="AM22" s="363"/>
      <c r="AN22" s="394"/>
      <c r="AO22" s="395"/>
    </row>
    <row r="23" spans="1:41" ht="12.75">
      <c r="A23" s="352"/>
      <c r="B23" s="352"/>
      <c r="C23" s="92"/>
      <c r="D23" s="92"/>
      <c r="E23" s="92"/>
      <c r="F23" s="92"/>
      <c r="G23" s="92"/>
      <c r="H23" s="92"/>
      <c r="I23" s="92"/>
      <c r="J23" s="92"/>
      <c r="K23" s="107"/>
      <c r="L23" s="129"/>
      <c r="M23" s="97"/>
      <c r="N23" s="97"/>
      <c r="O23" s="97"/>
      <c r="P23" s="107"/>
      <c r="Q23" s="131"/>
      <c r="R23" s="97"/>
      <c r="S23" s="97"/>
      <c r="T23" s="92"/>
      <c r="U23" s="162"/>
      <c r="V23" s="112"/>
      <c r="W23" s="132"/>
      <c r="X23" s="133"/>
      <c r="Y23" s="94"/>
      <c r="Z23" s="94"/>
      <c r="AA23" s="134"/>
      <c r="AB23" s="97"/>
      <c r="AC23" s="97"/>
      <c r="AD23" s="94"/>
      <c r="AE23" s="94"/>
      <c r="AF23" s="94"/>
      <c r="AG23" s="94"/>
      <c r="AH23" s="374"/>
      <c r="AI23" s="342"/>
      <c r="AJ23" s="363"/>
      <c r="AK23" s="393"/>
      <c r="AL23" s="351"/>
      <c r="AM23" s="363"/>
      <c r="AN23" s="394"/>
      <c r="AO23" s="395"/>
    </row>
    <row r="24" spans="1:41" ht="13.5" thickBot="1">
      <c r="A24" s="352"/>
      <c r="B24" s="352"/>
      <c r="C24" s="135" t="s">
        <v>45</v>
      </c>
      <c r="D24" s="135"/>
      <c r="E24" s="135"/>
      <c r="F24" s="136"/>
      <c r="G24" s="135" t="s">
        <v>46</v>
      </c>
      <c r="H24" s="135"/>
      <c r="I24" s="135"/>
      <c r="J24" s="136"/>
      <c r="K24" s="136"/>
      <c r="L24" s="135" t="s">
        <v>51</v>
      </c>
      <c r="M24" s="135"/>
      <c r="N24" s="135"/>
      <c r="O24" s="135"/>
      <c r="P24" s="136"/>
      <c r="Q24" s="135" t="s">
        <v>52</v>
      </c>
      <c r="R24" s="137"/>
      <c r="S24" s="138"/>
      <c r="T24" s="92"/>
      <c r="U24" s="159"/>
      <c r="V24" s="191"/>
      <c r="W24" s="96"/>
      <c r="X24" s="96"/>
      <c r="Y24" s="92"/>
      <c r="Z24" s="92"/>
      <c r="AA24" s="92"/>
      <c r="AB24" s="96"/>
      <c r="AC24" s="96"/>
      <c r="AD24" s="92"/>
      <c r="AE24" s="92"/>
      <c r="AF24" s="92"/>
      <c r="AG24" s="96"/>
      <c r="AH24" s="359"/>
      <c r="AI24" s="342"/>
      <c r="AJ24" s="342"/>
      <c r="AK24" s="342"/>
      <c r="AL24" s="351"/>
      <c r="AM24" s="363"/>
      <c r="AN24" s="394"/>
      <c r="AO24" s="395"/>
    </row>
    <row r="25" spans="1:41" ht="13.5" thickBot="1">
      <c r="A25" s="352"/>
      <c r="B25" s="345"/>
      <c r="C25" s="88" t="s">
        <v>49</v>
      </c>
      <c r="D25" s="87"/>
      <c r="E25" s="87"/>
      <c r="F25" s="88"/>
      <c r="G25" s="88" t="s">
        <v>50</v>
      </c>
      <c r="H25" s="87"/>
      <c r="I25" s="87"/>
      <c r="J25" s="88"/>
      <c r="K25" s="88"/>
      <c r="L25" s="88" t="s">
        <v>47</v>
      </c>
      <c r="M25" s="87"/>
      <c r="N25" s="87"/>
      <c r="O25" s="87"/>
      <c r="P25" s="88"/>
      <c r="Q25" s="88" t="s">
        <v>48</v>
      </c>
      <c r="R25" s="87"/>
      <c r="S25" s="87"/>
      <c r="T25" s="88"/>
      <c r="U25" s="155"/>
      <c r="V25" s="88" t="s">
        <v>27</v>
      </c>
      <c r="W25" s="87"/>
      <c r="X25" s="87"/>
      <c r="Y25" s="88"/>
      <c r="Z25" s="88"/>
      <c r="AA25" s="88" t="s">
        <v>28</v>
      </c>
      <c r="AB25" s="87"/>
      <c r="AC25" s="87"/>
      <c r="AD25" s="88"/>
      <c r="AE25" s="88"/>
      <c r="AF25" s="88" t="s">
        <v>29</v>
      </c>
      <c r="AG25" s="88"/>
      <c r="AH25" s="349"/>
      <c r="AI25" s="351"/>
      <c r="AJ25" s="398"/>
      <c r="AK25" s="398"/>
      <c r="AL25" s="351"/>
      <c r="AM25" s="363"/>
      <c r="AN25" s="394"/>
      <c r="AO25" s="395"/>
    </row>
    <row r="26" spans="1:41" ht="13.5" thickBot="1">
      <c r="A26" s="352"/>
      <c r="B26" s="352"/>
      <c r="C26" s="193"/>
      <c r="D26" s="193"/>
      <c r="E26" s="193"/>
      <c r="F26" s="193"/>
      <c r="G26" s="193"/>
      <c r="H26" s="193"/>
      <c r="I26" s="193"/>
      <c r="J26" s="193"/>
      <c r="K26" s="193"/>
      <c r="L26" s="193"/>
      <c r="M26" s="193"/>
      <c r="N26" s="193"/>
      <c r="O26" s="193"/>
      <c r="P26" s="193"/>
      <c r="Q26" s="193"/>
      <c r="R26" s="193"/>
      <c r="S26" s="193"/>
      <c r="T26" s="92"/>
      <c r="U26" s="92"/>
      <c r="V26" s="194" t="s">
        <v>68</v>
      </c>
      <c r="W26" s="92"/>
      <c r="X26" s="92"/>
      <c r="Y26" s="92"/>
      <c r="Z26" s="92"/>
      <c r="AA26" s="195"/>
      <c r="AB26" s="92"/>
      <c r="AC26" s="92"/>
      <c r="AD26" s="92"/>
      <c r="AE26" s="92"/>
      <c r="AF26" s="195"/>
      <c r="AG26" s="92"/>
      <c r="AH26" s="352"/>
      <c r="AI26" s="342"/>
      <c r="AJ26" s="342"/>
      <c r="AK26" s="342"/>
      <c r="AL26" s="351"/>
      <c r="AM26" s="363"/>
      <c r="AN26" s="394"/>
      <c r="AO26" s="395"/>
    </row>
    <row r="27" spans="1:41" ht="13.5" thickBot="1">
      <c r="A27" s="352"/>
      <c r="B27" s="342"/>
      <c r="C27" s="130"/>
      <c r="D27" s="130"/>
      <c r="E27" s="130"/>
      <c r="F27" s="130"/>
      <c r="G27" s="130"/>
      <c r="H27" s="130"/>
      <c r="I27" s="130"/>
      <c r="J27" s="130"/>
      <c r="K27" s="139"/>
      <c r="L27" s="139"/>
      <c r="M27" s="139"/>
      <c r="N27" s="140"/>
      <c r="O27" s="140"/>
      <c r="P27" s="140"/>
      <c r="Q27" s="140"/>
      <c r="R27" s="139"/>
      <c r="S27" s="139"/>
      <c r="T27" s="94"/>
      <c r="U27" s="196"/>
      <c r="V27" s="116" t="s">
        <v>6</v>
      </c>
      <c r="W27" s="197">
        <v>6</v>
      </c>
      <c r="X27" s="101" t="s">
        <v>31</v>
      </c>
      <c r="Y27" s="92"/>
      <c r="Z27" s="92"/>
      <c r="AA27" s="198" t="s">
        <v>69</v>
      </c>
      <c r="AB27" s="142"/>
      <c r="AC27" s="142"/>
      <c r="AD27" s="92"/>
      <c r="AE27" s="92"/>
      <c r="AF27" s="199"/>
      <c r="AG27" s="142"/>
      <c r="AH27" s="401"/>
      <c r="AI27" s="342"/>
      <c r="AJ27" s="342"/>
      <c r="AK27" s="342"/>
      <c r="AL27" s="351"/>
      <c r="AM27" s="363"/>
      <c r="AN27" s="394"/>
      <c r="AO27" s="395"/>
    </row>
    <row r="28" spans="1:41" ht="13.5" thickBot="1">
      <c r="A28" s="374"/>
      <c r="B28" s="351"/>
      <c r="C28" s="246"/>
      <c r="D28" s="247"/>
      <c r="E28" s="246"/>
      <c r="F28" s="246"/>
      <c r="G28" s="246"/>
      <c r="H28" s="139"/>
      <c r="I28" s="130"/>
      <c r="J28" s="130"/>
      <c r="K28" s="139"/>
      <c r="L28" s="139"/>
      <c r="M28" s="139"/>
      <c r="N28" s="140"/>
      <c r="O28" s="140"/>
      <c r="P28" s="140"/>
      <c r="Q28" s="143"/>
      <c r="R28" s="144"/>
      <c r="S28" s="145"/>
      <c r="T28" s="94"/>
      <c r="U28" s="200"/>
      <c r="V28" s="248" t="s">
        <v>21</v>
      </c>
      <c r="W28" s="201">
        <v>3</v>
      </c>
      <c r="X28" s="180"/>
      <c r="Y28" s="108"/>
      <c r="Z28" s="184"/>
      <c r="AA28" s="116" t="s">
        <v>6</v>
      </c>
      <c r="AB28" s="197">
        <v>4</v>
      </c>
      <c r="AC28" s="101" t="s">
        <v>31</v>
      </c>
      <c r="AD28" s="202"/>
      <c r="AE28" s="92"/>
      <c r="AF28" s="80"/>
      <c r="AG28" s="80"/>
      <c r="AH28" s="342"/>
      <c r="AI28" s="342"/>
      <c r="AJ28" s="342"/>
      <c r="AK28" s="342"/>
      <c r="AL28" s="342" t="s">
        <v>44</v>
      </c>
      <c r="AM28" s="363"/>
      <c r="AN28" s="394"/>
      <c r="AO28" s="395"/>
    </row>
    <row r="29" spans="1:41" ht="13.5" thickBot="1">
      <c r="A29" s="374"/>
      <c r="B29" s="351"/>
      <c r="C29" s="139"/>
      <c r="D29" s="139"/>
      <c r="E29" s="139"/>
      <c r="F29" s="139"/>
      <c r="G29" s="139"/>
      <c r="H29" s="139"/>
      <c r="I29" s="130"/>
      <c r="J29" s="130"/>
      <c r="K29" s="140"/>
      <c r="L29" s="146"/>
      <c r="M29" s="140"/>
      <c r="N29" s="140"/>
      <c r="O29" s="140"/>
      <c r="P29" s="140"/>
      <c r="Q29" s="143"/>
      <c r="R29" s="144"/>
      <c r="S29" s="145"/>
      <c r="T29" s="94"/>
      <c r="U29" s="203"/>
      <c r="V29" s="249" t="s">
        <v>159</v>
      </c>
      <c r="W29" s="250">
        <v>6</v>
      </c>
      <c r="X29" s="101" t="s">
        <v>31</v>
      </c>
      <c r="Y29" s="120"/>
      <c r="Z29" s="92"/>
      <c r="AA29" s="121" t="s">
        <v>159</v>
      </c>
      <c r="AB29" s="201">
        <v>6</v>
      </c>
      <c r="AC29" s="180"/>
      <c r="AD29" s="94"/>
      <c r="AE29" s="94"/>
      <c r="AF29" s="82"/>
      <c r="AG29" s="142"/>
      <c r="AH29" s="401"/>
      <c r="AI29" s="342"/>
      <c r="AJ29" s="342"/>
      <c r="AK29" s="342"/>
      <c r="AL29" s="351"/>
      <c r="AM29" s="363"/>
      <c r="AN29" s="394"/>
      <c r="AO29" s="395"/>
    </row>
    <row r="30" spans="1:41" ht="13.5" thickBot="1">
      <c r="A30" s="374"/>
      <c r="B30" s="351"/>
      <c r="C30" s="246"/>
      <c r="D30" s="247"/>
      <c r="E30" s="246"/>
      <c r="F30" s="246"/>
      <c r="G30" s="246"/>
      <c r="H30" s="139"/>
      <c r="I30" s="130"/>
      <c r="J30" s="130"/>
      <c r="K30" s="139"/>
      <c r="L30" s="143"/>
      <c r="M30" s="144"/>
      <c r="N30" s="145"/>
      <c r="O30" s="140"/>
      <c r="P30" s="140"/>
      <c r="Q30" s="131"/>
      <c r="R30" s="85"/>
      <c r="S30" s="85"/>
      <c r="T30" s="94"/>
      <c r="U30" s="204"/>
      <c r="V30" s="251" t="s">
        <v>70</v>
      </c>
      <c r="W30" s="252">
        <v>2</v>
      </c>
      <c r="X30" s="180"/>
      <c r="Y30" s="205"/>
      <c r="Z30" s="92"/>
      <c r="AA30" s="80"/>
      <c r="AB30" s="80"/>
      <c r="AC30" s="85"/>
      <c r="AD30" s="92"/>
      <c r="AE30" s="94"/>
      <c r="AF30" s="112"/>
      <c r="AG30" s="141"/>
      <c r="AH30" s="392"/>
      <c r="AI30" s="351"/>
      <c r="AJ30" s="342"/>
      <c r="AK30" s="342"/>
      <c r="AL30" s="351"/>
      <c r="AM30" s="363"/>
      <c r="AN30" s="394"/>
      <c r="AO30" s="395"/>
    </row>
    <row r="31" spans="1:41" ht="12.75">
      <c r="A31" s="352"/>
      <c r="B31" s="342"/>
      <c r="C31" s="399"/>
      <c r="D31" s="399"/>
      <c r="E31" s="399"/>
      <c r="F31" s="399"/>
      <c r="G31" s="399"/>
      <c r="H31" s="399"/>
      <c r="I31" s="399"/>
      <c r="J31" s="399"/>
      <c r="K31" s="393"/>
      <c r="L31" s="402"/>
      <c r="M31" s="403"/>
      <c r="N31" s="404"/>
      <c r="O31" s="400"/>
      <c r="P31" s="400"/>
      <c r="Q31" s="388"/>
      <c r="R31" s="406"/>
      <c r="S31" s="406"/>
      <c r="T31" s="374"/>
      <c r="U31" s="405"/>
      <c r="V31" s="390"/>
      <c r="W31" s="407"/>
      <c r="X31" s="392"/>
      <c r="Y31" s="374"/>
      <c r="Z31" s="374"/>
      <c r="AA31" s="408"/>
      <c r="AB31" s="406"/>
      <c r="AC31" s="406"/>
      <c r="AD31" s="374"/>
      <c r="AE31" s="374"/>
      <c r="AF31" s="390"/>
      <c r="AG31" s="407"/>
      <c r="AH31" s="392"/>
      <c r="AI31" s="351"/>
      <c r="AJ31" s="342"/>
      <c r="AK31" s="342"/>
      <c r="AL31" s="351"/>
      <c r="AM31" s="363"/>
      <c r="AN31" s="394"/>
      <c r="AO31" s="395"/>
    </row>
    <row r="32" spans="1:41" ht="12.75">
      <c r="A32" s="352"/>
      <c r="B32" s="342"/>
      <c r="C32" s="424" t="s">
        <v>164</v>
      </c>
      <c r="D32" s="399"/>
      <c r="E32" s="399"/>
      <c r="F32" s="399"/>
      <c r="G32" s="399"/>
      <c r="H32" s="399"/>
      <c r="I32" s="399"/>
      <c r="J32" s="399"/>
      <c r="K32" s="393"/>
      <c r="L32" s="393"/>
      <c r="M32" s="393"/>
      <c r="N32" s="409"/>
      <c r="O32" s="400"/>
      <c r="P32" s="400"/>
      <c r="Q32" s="402"/>
      <c r="R32" s="403"/>
      <c r="S32" s="404"/>
      <c r="T32" s="374"/>
      <c r="U32" s="405"/>
      <c r="V32" s="390"/>
      <c r="W32" s="407"/>
      <c r="X32" s="392"/>
      <c r="Y32" s="374"/>
      <c r="Z32" s="374"/>
      <c r="AA32" s="390"/>
      <c r="AB32" s="407"/>
      <c r="AC32" s="392"/>
      <c r="AD32" s="374"/>
      <c r="AE32" s="374"/>
      <c r="AF32" s="351"/>
      <c r="AG32" s="351"/>
      <c r="AH32" s="406"/>
      <c r="AI32" s="351"/>
      <c r="AJ32" s="342"/>
      <c r="AK32" s="342"/>
      <c r="AL32" s="351"/>
      <c r="AM32" s="363"/>
      <c r="AN32" s="394"/>
      <c r="AO32" s="395"/>
    </row>
    <row r="33" spans="1:41" ht="12.75">
      <c r="A33" s="352"/>
      <c r="B33" s="342"/>
      <c r="C33" s="399"/>
      <c r="D33" s="499"/>
      <c r="E33" s="500"/>
      <c r="F33" s="500"/>
      <c r="G33" s="500"/>
      <c r="H33" s="399"/>
      <c r="I33" s="399"/>
      <c r="J33" s="399"/>
      <c r="K33" s="400"/>
      <c r="L33" s="410"/>
      <c r="M33" s="374"/>
      <c r="N33" s="409"/>
      <c r="O33" s="400"/>
      <c r="P33" s="400"/>
      <c r="Q33" s="402"/>
      <c r="R33" s="403"/>
      <c r="S33" s="404"/>
      <c r="T33" s="374"/>
      <c r="U33" s="405"/>
      <c r="V33" s="390"/>
      <c r="W33" s="407"/>
      <c r="X33" s="392"/>
      <c r="Y33" s="374"/>
      <c r="Z33" s="374"/>
      <c r="AA33" s="390"/>
      <c r="AB33" s="407"/>
      <c r="AC33" s="392"/>
      <c r="AD33" s="374"/>
      <c r="AE33" s="374"/>
      <c r="AF33" s="410"/>
      <c r="AG33" s="351"/>
      <c r="AH33" s="406"/>
      <c r="AI33" s="393"/>
      <c r="AJ33" s="393"/>
      <c r="AK33" s="399"/>
      <c r="AL33" s="351"/>
      <c r="AM33" s="363"/>
      <c r="AN33" s="394"/>
      <c r="AO33" s="395"/>
    </row>
    <row r="34" spans="1:41" ht="12.75">
      <c r="A34" s="374"/>
      <c r="AL34" s="351"/>
      <c r="AM34" s="363"/>
      <c r="AN34" s="394"/>
      <c r="AO34" s="395"/>
    </row>
    <row r="35" spans="1:41" ht="12.75">
      <c r="A35" s="374"/>
      <c r="B35" s="373"/>
      <c r="C35" s="411"/>
      <c r="D35" s="372"/>
      <c r="E35" s="372"/>
      <c r="F35" s="374"/>
      <c r="G35" s="374"/>
      <c r="H35" s="372"/>
      <c r="I35" s="372"/>
      <c r="J35" s="373"/>
      <c r="K35" s="373"/>
      <c r="L35" s="390"/>
      <c r="M35" s="391"/>
      <c r="N35" s="392"/>
      <c r="O35" s="400"/>
      <c r="P35" s="373"/>
      <c r="Q35" s="390"/>
      <c r="R35" s="391"/>
      <c r="S35" s="392"/>
      <c r="T35" s="374"/>
      <c r="U35" s="389"/>
      <c r="V35" s="390"/>
      <c r="W35" s="391"/>
      <c r="X35" s="396"/>
      <c r="Y35" s="374"/>
      <c r="Z35" s="374"/>
      <c r="AA35" s="390"/>
      <c r="AB35" s="407"/>
      <c r="AC35" s="392"/>
      <c r="AD35" s="374"/>
      <c r="AE35" s="374"/>
      <c r="AF35" s="397"/>
      <c r="AG35" s="372"/>
      <c r="AH35" s="372"/>
      <c r="AI35" s="342"/>
      <c r="AJ35" s="363"/>
      <c r="AK35" s="393"/>
      <c r="AL35" s="351"/>
      <c r="AM35" s="363"/>
      <c r="AN35" s="394"/>
      <c r="AO35" s="395"/>
    </row>
    <row r="36" spans="1:41" ht="12.75">
      <c r="A36" s="352"/>
      <c r="B36" s="374"/>
      <c r="C36" s="374"/>
      <c r="D36" s="374"/>
      <c r="E36" s="374"/>
      <c r="F36" s="374"/>
      <c r="G36" s="374"/>
      <c r="H36" s="374"/>
      <c r="I36" s="374"/>
      <c r="J36" s="374"/>
      <c r="K36" s="373"/>
      <c r="L36" s="390"/>
      <c r="M36" s="391"/>
      <c r="N36" s="396"/>
      <c r="O36" s="400"/>
      <c r="P36" s="373"/>
      <c r="Q36" s="390"/>
      <c r="R36" s="391"/>
      <c r="S36" s="396"/>
      <c r="T36" s="374"/>
      <c r="U36" s="389"/>
      <c r="V36" s="390"/>
      <c r="W36" s="391"/>
      <c r="X36" s="392"/>
      <c r="Y36" s="374"/>
      <c r="Z36" s="374"/>
      <c r="AA36" s="390"/>
      <c r="AB36" s="407"/>
      <c r="AC36" s="392"/>
      <c r="AD36" s="374"/>
      <c r="AE36" s="374"/>
      <c r="AF36" s="412"/>
      <c r="AG36" s="374"/>
      <c r="AH36" s="374"/>
      <c r="AI36" s="342"/>
      <c r="AJ36" s="363"/>
      <c r="AK36" s="393"/>
      <c r="AL36" s="351"/>
      <c r="AM36" s="363"/>
      <c r="AN36" s="394"/>
      <c r="AO36" s="395"/>
    </row>
    <row r="37" spans="1:41" ht="12.75">
      <c r="A37" s="352"/>
      <c r="AL37" s="351"/>
      <c r="AM37" s="363"/>
      <c r="AN37" s="394"/>
      <c r="AO37" s="395"/>
    </row>
    <row r="38" spans="1:41" ht="12.75" customHeight="1">
      <c r="A38" s="352"/>
      <c r="AL38" s="342"/>
      <c r="AM38" s="343"/>
      <c r="AN38" s="395"/>
      <c r="AO38" s="395"/>
    </row>
    <row r="39" spans="1:41" ht="12.75">
      <c r="A39" s="342"/>
      <c r="AL39" s="342"/>
      <c r="AM39" s="413"/>
      <c r="AN39" s="413"/>
      <c r="AO39" s="413"/>
    </row>
    <row r="40" spans="1:41" ht="12.75">
      <c r="A40" s="352"/>
      <c r="AL40" s="342"/>
      <c r="AM40" s="343"/>
      <c r="AN40" s="395"/>
      <c r="AO40" s="395"/>
    </row>
    <row r="41" spans="1:41" ht="12.75">
      <c r="A41" s="342"/>
      <c r="AF41" s="414"/>
      <c r="AL41" s="342"/>
      <c r="AM41" s="343"/>
      <c r="AN41" s="395"/>
      <c r="AO41" s="395"/>
    </row>
    <row r="42" spans="1:41" ht="12.75">
      <c r="A42" s="342"/>
      <c r="AL42" s="342"/>
      <c r="AM42" s="343"/>
      <c r="AN42" s="395"/>
      <c r="AO42" s="395"/>
    </row>
    <row r="43" spans="1:41" ht="12.75">
      <c r="A43" s="342"/>
      <c r="AN43" s="416"/>
      <c r="AO43" s="395"/>
    </row>
    <row r="44" spans="1:41" ht="12.75">
      <c r="A44" s="342"/>
      <c r="AL44" s="342"/>
      <c r="AM44" s="395"/>
      <c r="AN44" s="395"/>
      <c r="AO44" s="395"/>
    </row>
    <row r="45" spans="1:41" ht="12.75">
      <c r="A45" s="342"/>
      <c r="AL45" s="342"/>
      <c r="AM45" s="395"/>
      <c r="AN45" s="395"/>
      <c r="AO45" s="395"/>
    </row>
    <row r="46" spans="1:41" ht="12.75">
      <c r="A46" s="342"/>
      <c r="AL46" s="342"/>
      <c r="AM46" s="395"/>
      <c r="AN46" s="395"/>
      <c r="AO46" s="395"/>
    </row>
    <row r="47" spans="1:41" ht="12.75">
      <c r="A47" s="342"/>
      <c r="AL47" s="399"/>
      <c r="AM47" s="343"/>
      <c r="AN47" s="395"/>
      <c r="AO47" s="395"/>
    </row>
    <row r="48" spans="1:41" ht="12.75">
      <c r="A48" s="342"/>
      <c r="B48" s="342"/>
      <c r="C48" s="399"/>
      <c r="D48" s="399"/>
      <c r="E48" s="399"/>
      <c r="F48" s="399"/>
      <c r="G48" s="399"/>
      <c r="H48" s="399"/>
      <c r="I48" s="399"/>
      <c r="J48" s="399"/>
      <c r="K48" s="393"/>
      <c r="L48" s="402"/>
      <c r="M48" s="403"/>
      <c r="N48" s="404"/>
      <c r="O48" s="400"/>
      <c r="P48" s="400"/>
      <c r="Q48" s="400"/>
      <c r="R48" s="393"/>
      <c r="S48" s="393"/>
      <c r="T48" s="374"/>
      <c r="U48" s="374"/>
      <c r="V48" s="390"/>
      <c r="W48" s="407"/>
      <c r="X48" s="392"/>
      <c r="Y48" s="374"/>
      <c r="Z48" s="374"/>
      <c r="AA48" s="417"/>
      <c r="AB48" s="406"/>
      <c r="AC48" s="406"/>
      <c r="AD48" s="374"/>
      <c r="AE48" s="400"/>
      <c r="AF48" s="390"/>
      <c r="AG48" s="407"/>
      <c r="AH48" s="392"/>
      <c r="AI48" s="393"/>
      <c r="AJ48" s="393"/>
      <c r="AK48" s="399"/>
      <c r="AL48" s="399"/>
      <c r="AM48" s="343"/>
      <c r="AN48" s="395"/>
      <c r="AO48" s="395"/>
    </row>
    <row r="49" spans="1:41" ht="12.75">
      <c r="A49" s="342"/>
      <c r="B49" s="342"/>
      <c r="C49" s="399"/>
      <c r="D49" s="399"/>
      <c r="E49" s="399"/>
      <c r="F49" s="399"/>
      <c r="G49" s="399"/>
      <c r="H49" s="399"/>
      <c r="I49" s="399"/>
      <c r="J49" s="399"/>
      <c r="K49" s="393"/>
      <c r="L49" s="402"/>
      <c r="M49" s="403"/>
      <c r="N49" s="404"/>
      <c r="O49" s="393"/>
      <c r="P49" s="393"/>
      <c r="Q49" s="393"/>
      <c r="R49" s="393"/>
      <c r="S49" s="393"/>
      <c r="T49" s="374"/>
      <c r="U49" s="352"/>
      <c r="V49" s="351"/>
      <c r="W49" s="351"/>
      <c r="X49" s="351"/>
      <c r="Y49" s="374"/>
      <c r="Z49" s="374"/>
      <c r="AA49" s="417"/>
      <c r="AB49" s="406"/>
      <c r="AC49" s="406"/>
      <c r="AD49" s="351"/>
      <c r="AE49" s="393"/>
      <c r="AF49" s="390"/>
      <c r="AG49" s="407"/>
      <c r="AH49" s="392"/>
      <c r="AI49" s="351"/>
      <c r="AJ49" s="351"/>
      <c r="AK49" s="342"/>
      <c r="AL49" s="342"/>
      <c r="AM49" s="413"/>
      <c r="AN49" s="413"/>
      <c r="AO49" s="395"/>
    </row>
    <row r="50" spans="1:41" ht="12.75">
      <c r="A50" s="342"/>
      <c r="B50" s="342"/>
      <c r="C50" s="399"/>
      <c r="D50" s="399"/>
      <c r="E50" s="399"/>
      <c r="F50" s="399"/>
      <c r="G50" s="399"/>
      <c r="H50" s="399"/>
      <c r="I50" s="399"/>
      <c r="J50" s="399"/>
      <c r="K50" s="399"/>
      <c r="L50" s="399"/>
      <c r="M50" s="399"/>
      <c r="N50" s="399"/>
      <c r="O50" s="399"/>
      <c r="P50" s="399"/>
      <c r="Q50" s="399"/>
      <c r="R50" s="399"/>
      <c r="S50" s="399"/>
      <c r="T50" s="342"/>
      <c r="U50" s="342"/>
      <c r="V50" s="393"/>
      <c r="W50" s="393"/>
      <c r="X50" s="393"/>
      <c r="Y50" s="393"/>
      <c r="Z50" s="393"/>
      <c r="AA50" s="351"/>
      <c r="AB50" s="351"/>
      <c r="AC50" s="351"/>
      <c r="AD50" s="351"/>
      <c r="AE50" s="351"/>
      <c r="AF50" s="351"/>
      <c r="AG50" s="406"/>
      <c r="AH50" s="406"/>
      <c r="AI50" s="351"/>
      <c r="AJ50" s="351"/>
      <c r="AK50" s="342"/>
      <c r="AL50" s="342"/>
      <c r="AM50" s="343"/>
      <c r="AN50" s="395"/>
      <c r="AO50" s="395"/>
    </row>
    <row r="51" spans="1:41" ht="12.75">
      <c r="A51" s="342"/>
      <c r="B51" s="342"/>
      <c r="C51" s="399"/>
      <c r="D51" s="399"/>
      <c r="E51" s="399"/>
      <c r="F51" s="399"/>
      <c r="G51" s="399"/>
      <c r="H51" s="399"/>
      <c r="I51" s="399"/>
      <c r="J51" s="399"/>
      <c r="K51" s="399"/>
      <c r="L51" s="399"/>
      <c r="M51" s="399"/>
      <c r="N51" s="399"/>
      <c r="O51" s="399"/>
      <c r="P51" s="399"/>
      <c r="Q51" s="399"/>
      <c r="R51" s="399"/>
      <c r="S51" s="399"/>
      <c r="T51" s="342"/>
      <c r="U51" s="342"/>
      <c r="V51" s="393"/>
      <c r="W51" s="393"/>
      <c r="X51" s="393"/>
      <c r="Y51" s="393"/>
      <c r="Z51" s="393"/>
      <c r="AA51" s="351"/>
      <c r="AB51" s="351"/>
      <c r="AC51" s="351"/>
      <c r="AD51" s="351"/>
      <c r="AE51" s="351"/>
      <c r="AF51" s="351"/>
      <c r="AG51" s="406"/>
      <c r="AH51" s="406"/>
      <c r="AI51" s="351"/>
      <c r="AJ51" s="351"/>
      <c r="AK51" s="342"/>
      <c r="AL51" s="342"/>
      <c r="AM51" s="343"/>
      <c r="AN51" s="395"/>
      <c r="AO51" s="395"/>
    </row>
    <row r="52" spans="3:41" ht="12.75">
      <c r="C52" s="418"/>
      <c r="D52" s="418"/>
      <c r="E52" s="418"/>
      <c r="F52" s="418"/>
      <c r="G52" s="418"/>
      <c r="H52" s="418"/>
      <c r="I52" s="418"/>
      <c r="J52" s="418"/>
      <c r="K52" s="418"/>
      <c r="L52" s="418"/>
      <c r="M52" s="418"/>
      <c r="N52" s="418"/>
      <c r="O52" s="418"/>
      <c r="P52" s="418"/>
      <c r="Q52" s="418"/>
      <c r="R52" s="418"/>
      <c r="S52" s="418"/>
      <c r="V52" s="418"/>
      <c r="W52" s="418"/>
      <c r="X52" s="418"/>
      <c r="Y52" s="418"/>
      <c r="Z52" s="418"/>
      <c r="AG52" s="419"/>
      <c r="AH52" s="419"/>
      <c r="AN52" s="416"/>
      <c r="AO52" s="416"/>
    </row>
    <row r="53" spans="3:41" ht="12.75">
      <c r="C53" s="418"/>
      <c r="D53" s="418"/>
      <c r="E53" s="418"/>
      <c r="F53" s="418"/>
      <c r="G53" s="418"/>
      <c r="H53" s="418"/>
      <c r="I53" s="418"/>
      <c r="J53" s="418"/>
      <c r="K53" s="418"/>
      <c r="L53" s="418"/>
      <c r="M53" s="418"/>
      <c r="N53" s="418"/>
      <c r="O53" s="418"/>
      <c r="P53" s="418"/>
      <c r="Q53" s="418"/>
      <c r="R53" s="418"/>
      <c r="S53" s="418"/>
      <c r="V53" s="418"/>
      <c r="W53" s="418"/>
      <c r="X53" s="418"/>
      <c r="Y53" s="418"/>
      <c r="Z53" s="418"/>
      <c r="AA53" s="420"/>
      <c r="AB53" s="419"/>
      <c r="AC53" s="419"/>
      <c r="AG53" s="419"/>
      <c r="AH53" s="419"/>
      <c r="AN53" s="416"/>
      <c r="AO53" s="416"/>
    </row>
    <row r="54" spans="3:41" ht="12.75">
      <c r="C54" s="418"/>
      <c r="D54" s="418"/>
      <c r="E54" s="418"/>
      <c r="F54" s="418"/>
      <c r="G54" s="418"/>
      <c r="H54" s="418"/>
      <c r="I54" s="418"/>
      <c r="J54" s="418"/>
      <c r="K54" s="418"/>
      <c r="L54" s="418"/>
      <c r="M54" s="418"/>
      <c r="N54" s="418"/>
      <c r="O54" s="418"/>
      <c r="P54" s="418"/>
      <c r="Q54" s="418"/>
      <c r="R54" s="418"/>
      <c r="S54" s="418"/>
      <c r="AB54" s="419"/>
      <c r="AC54" s="419"/>
      <c r="AG54" s="419"/>
      <c r="AH54" s="419"/>
      <c r="AN54" s="416"/>
      <c r="AO54" s="416"/>
    </row>
    <row r="55" spans="3:41" ht="12.75">
      <c r="C55" s="418"/>
      <c r="D55" s="418"/>
      <c r="E55" s="418"/>
      <c r="F55" s="418"/>
      <c r="G55" s="418"/>
      <c r="H55" s="418"/>
      <c r="I55" s="418"/>
      <c r="J55" s="418"/>
      <c r="K55" s="418"/>
      <c r="L55" s="418"/>
      <c r="M55" s="418"/>
      <c r="N55" s="418"/>
      <c r="O55" s="418"/>
      <c r="P55" s="418"/>
      <c r="Q55" s="418"/>
      <c r="R55" s="418"/>
      <c r="S55" s="418"/>
      <c r="AA55" s="418"/>
      <c r="AB55" s="418"/>
      <c r="AC55" s="418"/>
      <c r="AD55" s="418"/>
      <c r="AE55" s="418"/>
      <c r="AF55" s="418"/>
      <c r="AG55" s="418"/>
      <c r="AH55" s="418"/>
      <c r="AI55" s="418"/>
      <c r="AJ55" s="418"/>
      <c r="AK55" s="418"/>
      <c r="AN55" s="416"/>
      <c r="AO55" s="416"/>
    </row>
    <row r="56" spans="3:41" ht="12.75">
      <c r="C56" s="418"/>
      <c r="D56" s="418"/>
      <c r="E56" s="418"/>
      <c r="F56" s="418"/>
      <c r="G56" s="418"/>
      <c r="H56" s="418"/>
      <c r="I56" s="418"/>
      <c r="J56" s="418"/>
      <c r="K56" s="418"/>
      <c r="L56" s="418"/>
      <c r="M56" s="418"/>
      <c r="N56" s="418"/>
      <c r="O56" s="418"/>
      <c r="P56" s="418"/>
      <c r="Q56" s="418"/>
      <c r="R56" s="418"/>
      <c r="S56" s="418"/>
      <c r="AA56" s="418"/>
      <c r="AB56" s="418"/>
      <c r="AC56" s="418"/>
      <c r="AD56" s="418"/>
      <c r="AE56" s="418"/>
      <c r="AF56" s="418"/>
      <c r="AG56" s="418"/>
      <c r="AH56" s="418"/>
      <c r="AI56" s="418"/>
      <c r="AJ56" s="418"/>
      <c r="AK56" s="418"/>
      <c r="AN56" s="416"/>
      <c r="AO56" s="416"/>
    </row>
    <row r="57" spans="40:41" ht="12.75">
      <c r="AN57" s="416"/>
      <c r="AO57" s="416"/>
    </row>
    <row r="58" spans="40:41" ht="12.75">
      <c r="AN58" s="416"/>
      <c r="AO58" s="416"/>
    </row>
    <row r="59" spans="40:41" ht="12.75">
      <c r="AN59" s="416"/>
      <c r="AO59" s="416"/>
    </row>
    <row r="60" spans="40:41" ht="12.75">
      <c r="AN60" s="416"/>
      <c r="AO60" s="416"/>
    </row>
    <row r="61" spans="40:41" ht="12.75">
      <c r="AN61" s="416"/>
      <c r="AO61" s="416"/>
    </row>
    <row r="62" spans="40:41" ht="12.75">
      <c r="AN62" s="416"/>
      <c r="AO62" s="416"/>
    </row>
    <row r="63" spans="40:41" ht="12.75">
      <c r="AN63" s="416"/>
      <c r="AO63" s="416"/>
    </row>
    <row r="64" spans="40:41" ht="12.75">
      <c r="AN64" s="416"/>
      <c r="AO64" s="416"/>
    </row>
    <row r="65" spans="40:41" ht="12.75">
      <c r="AN65" s="416"/>
      <c r="AO65" s="416"/>
    </row>
    <row r="66" spans="40:41" ht="12.75">
      <c r="AN66" s="416"/>
      <c r="AO66" s="416"/>
    </row>
    <row r="67" spans="40:41" ht="12.75">
      <c r="AN67" s="416"/>
      <c r="AO67" s="416"/>
    </row>
    <row r="68" spans="40:41" ht="12.75">
      <c r="AN68" s="416"/>
      <c r="AO68" s="416"/>
    </row>
    <row r="69" spans="40:41" ht="12.75">
      <c r="AN69" s="416"/>
      <c r="AO69" s="416"/>
    </row>
    <row r="70" spans="40:41" ht="12.75">
      <c r="AN70" s="416"/>
      <c r="AO70" s="416"/>
    </row>
    <row r="71" spans="40:41" ht="12.75">
      <c r="AN71" s="416"/>
      <c r="AO71" s="416"/>
    </row>
    <row r="72" spans="40:41" ht="12.75">
      <c r="AN72" s="416"/>
      <c r="AO72" s="416"/>
    </row>
    <row r="73" spans="40:41" ht="12.75">
      <c r="AN73" s="416"/>
      <c r="AO73" s="416"/>
    </row>
    <row r="74" spans="40:41" ht="12.75">
      <c r="AN74" s="416"/>
      <c r="AO74" s="416"/>
    </row>
    <row r="75" spans="40:41" ht="12.75">
      <c r="AN75" s="416"/>
      <c r="AO75" s="416"/>
    </row>
    <row r="76" spans="40:41" ht="12.75">
      <c r="AN76" s="416"/>
      <c r="AO76" s="416"/>
    </row>
    <row r="77" spans="40:41" ht="12.75">
      <c r="AN77" s="416"/>
      <c r="AO77" s="416"/>
    </row>
    <row r="78" spans="40:41" ht="12.75">
      <c r="AN78" s="416"/>
      <c r="AO78" s="416"/>
    </row>
    <row r="79" spans="40:41" ht="12.75">
      <c r="AN79" s="416"/>
      <c r="AO79" s="416"/>
    </row>
    <row r="80" spans="40:41" ht="12.75">
      <c r="AN80" s="416"/>
      <c r="AO80" s="416"/>
    </row>
    <row r="81" spans="40:41" ht="12.75">
      <c r="AN81" s="416"/>
      <c r="AO81" s="416"/>
    </row>
  </sheetData>
  <mergeCells count="5">
    <mergeCell ref="D33:G33"/>
    <mergeCell ref="AM4:AO4"/>
    <mergeCell ref="L1:Z2"/>
    <mergeCell ref="AA1:AF2"/>
    <mergeCell ref="AJ4:AK4"/>
  </mergeCells>
  <conditionalFormatting sqref="D17 AG9 AG17 H9 D9 H17">
    <cfRule type="expression" priority="1" dxfId="3" stopIfTrue="1">
      <formula>OR(C9="***",C10="***")</formula>
    </cfRule>
  </conditionalFormatting>
  <conditionalFormatting sqref="AG18 H10 D18 D10 AG10 H18">
    <cfRule type="expression" priority="2" dxfId="3" stopIfTrue="1">
      <formula>OR(C9="***",C10="***")</formula>
    </cfRule>
  </conditionalFormatting>
  <conditionalFormatting sqref="O19 O15 O11 O7">
    <cfRule type="expression" priority="3" dxfId="3" stopIfTrue="1">
      <formula>OR(M7="***",M8="***")</formula>
    </cfRule>
  </conditionalFormatting>
  <conditionalFormatting sqref="O20 O16 O12 O8">
    <cfRule type="expression" priority="4" dxfId="3" stopIfTrue="1">
      <formula>OR(M7="***",M8="***")</formula>
    </cfRule>
  </conditionalFormatting>
  <conditionalFormatting sqref="S8 X9 X11 N16 N12 X17 X19 N8 S20 S16 S12 N20">
    <cfRule type="expression" priority="5" dxfId="4" stopIfTrue="1">
      <formula>OR(N8=0,L8="w.o.",L7="w.o.")</formula>
    </cfRule>
    <cfRule type="cellIs" priority="6" dxfId="5" operator="equal" stopIfTrue="1">
      <formula>"X"</formula>
    </cfRule>
    <cfRule type="cellIs" priority="7" dxfId="6" operator="greaterThan" stopIfTrue="1">
      <formula>0</formula>
    </cfRule>
  </conditionalFormatting>
  <conditionalFormatting sqref="N19 X8 X10 N15 N11 X16 X18 N7 S7 S11 S15 S19">
    <cfRule type="expression" priority="8" dxfId="7" stopIfTrue="1">
      <formula>OR(N8=0,L8="w.o.",L7="w.o.")</formula>
    </cfRule>
    <cfRule type="expression" priority="9" dxfId="5" stopIfTrue="1">
      <formula>N8="X"</formula>
    </cfRule>
    <cfRule type="expression" priority="10" dxfId="6" stopIfTrue="1">
      <formula>N8&gt;0</formula>
    </cfRule>
  </conditionalFormatting>
  <conditionalFormatting sqref="AH17 AH9 I9 I17 E9 E17 AC7 AC11 AC15 AC19 X27 X29 AC28 X6 X12 X14 X20">
    <cfRule type="expression" priority="11" dxfId="7" stopIfTrue="1">
      <formula>E7=0</formula>
    </cfRule>
    <cfRule type="expression" priority="12" dxfId="5" stopIfTrue="1">
      <formula>E7="X"</formula>
    </cfRule>
    <cfRule type="expression" priority="13" dxfId="6" stopIfTrue="1">
      <formula>E7&gt;0</formula>
    </cfRule>
  </conditionalFormatting>
  <conditionalFormatting sqref="AN22:AN37 V27:V30 AA28:AA29 Q11:Q12 AF9:AF10 Q19:Q20 V6:V21 L11:L12 C17:C18 L19:L20 Q7:Q8 L7:L8 Q15:Q16 G17:G18 AF17:AF18 L15:L16 G9:G10 C9:C10 AA11:AA12 AA19:AA20 AA7:AA8 AA15:AA16">
    <cfRule type="cellIs" priority="14" dxfId="8" operator="equal" stopIfTrue="1">
      <formula>$AF$36</formula>
    </cfRule>
  </conditionalFormatting>
  <conditionalFormatting sqref="AH18 AH10 I10 I18 X28 X30 AC29 AC20 AC16 AC12 AC8 E10 E18 X7 X13 X15 X21">
    <cfRule type="cellIs" priority="15" dxfId="7" operator="equal" stopIfTrue="1">
      <formula>0</formula>
    </cfRule>
    <cfRule type="cellIs" priority="16" dxfId="5" operator="equal" stopIfTrue="1">
      <formula>"X"</formula>
    </cfRule>
    <cfRule type="cellIs" priority="17" dxfId="6" operator="greaterThan" stopIfTrue="1">
      <formula>0</formula>
    </cfRule>
  </conditionalFormatting>
  <conditionalFormatting sqref="AN14:AN21">
    <cfRule type="cellIs" priority="18" dxfId="9" operator="equal" stopIfTrue="1">
      <formula>"w.o."</formula>
    </cfRule>
  </conditionalFormatting>
  <dataValidations count="2">
    <dataValidation type="list" allowBlank="1" showInputMessage="1" showErrorMessage="1" sqref="AA59">
      <formula1>$C$20:$C$22</formula1>
    </dataValidation>
    <dataValidation type="list" allowBlank="1" showInputMessage="1" showErrorMessage="1" sqref="V28">
      <formula1>$C$13:$C$14</formula1>
    </dataValidation>
  </dataValidations>
  <printOptions/>
  <pageMargins left="0.75" right="0.75" top="1" bottom="1" header="0.4921259845" footer="0.492125984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P40"/>
  <sheetViews>
    <sheetView showGridLines="0" showRowColHeaders="0" workbookViewId="0" topLeftCell="A10">
      <selection activeCell="A24" sqref="A24"/>
    </sheetView>
  </sheetViews>
  <sheetFormatPr defaultColWidth="9.00390625" defaultRowHeight="12.75"/>
  <cols>
    <col min="1" max="1" width="2.125" style="2" customWidth="1"/>
    <col min="2" max="2" width="2.50390625" style="2" customWidth="1"/>
    <col min="3" max="3" width="18.625" style="2" customWidth="1"/>
    <col min="4" max="13" width="3.625" style="2" customWidth="1"/>
    <col min="14" max="17" width="3.625" style="2" hidden="1" customWidth="1"/>
    <col min="18" max="18" width="21.375" style="2" customWidth="1"/>
    <col min="19" max="19" width="5.125" style="2" customWidth="1"/>
    <col min="20" max="20" width="9.125" style="2" customWidth="1"/>
    <col min="21" max="21" width="3.625" style="2" customWidth="1"/>
    <col min="22" max="22" width="2.875" style="2" customWidth="1"/>
    <col min="23" max="23" width="9.125" style="2" customWidth="1"/>
    <col min="24" max="24" width="8.875" style="2" customWidth="1"/>
    <col min="25" max="25" width="9.125" style="2" hidden="1" customWidth="1"/>
    <col min="26" max="26" width="3.625" style="2" hidden="1" customWidth="1"/>
    <col min="27" max="27" width="1.625" style="2" hidden="1" customWidth="1"/>
    <col min="28" max="28" width="3.625" style="2" hidden="1" customWidth="1"/>
    <col min="29" max="29" width="1.625" style="2" hidden="1" customWidth="1"/>
    <col min="30" max="30" width="3.625" style="2" hidden="1" customWidth="1"/>
    <col min="31" max="31" width="1.625" style="2" hidden="1" customWidth="1"/>
    <col min="32" max="32" width="3.625" style="2" hidden="1" customWidth="1"/>
    <col min="33" max="33" width="1.625" style="2" hidden="1" customWidth="1"/>
    <col min="34" max="34" width="3.625" style="2" hidden="1" customWidth="1"/>
    <col min="35" max="35" width="1.625" style="2" hidden="1" customWidth="1"/>
    <col min="36" max="36" width="3.625" style="2" hidden="1" customWidth="1"/>
    <col min="37" max="37" width="1.625" style="2" hidden="1" customWidth="1"/>
    <col min="38" max="38" width="3.625" style="2" hidden="1" customWidth="1"/>
    <col min="39" max="39" width="1.625" style="2" hidden="1" customWidth="1"/>
    <col min="40" max="40" width="3.125" style="2" hidden="1" customWidth="1"/>
    <col min="41" max="16384" width="9.125" style="2" customWidth="1"/>
  </cols>
  <sheetData>
    <row r="1" spans="1:42" ht="13.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90" thickBot="1">
      <c r="A2" s="1"/>
      <c r="B2" s="1"/>
      <c r="C2" s="4">
        <v>1</v>
      </c>
      <c r="D2" s="461" t="s">
        <v>6</v>
      </c>
      <c r="E2" s="462"/>
      <c r="F2" s="463" t="s">
        <v>77</v>
      </c>
      <c r="G2" s="462"/>
      <c r="H2" s="461" t="s">
        <v>25</v>
      </c>
      <c r="I2" s="462"/>
      <c r="J2" s="463" t="s">
        <v>166</v>
      </c>
      <c r="K2" s="462"/>
      <c r="L2" s="461" t="s">
        <v>160</v>
      </c>
      <c r="M2" s="464"/>
      <c r="N2" s="465" t="s">
        <v>17</v>
      </c>
      <c r="O2" s="466"/>
      <c r="P2" s="465" t="s">
        <v>18</v>
      </c>
      <c r="Q2" s="467"/>
      <c r="R2" s="5"/>
      <c r="S2" s="6" t="s">
        <v>7</v>
      </c>
      <c r="T2" s="7" t="s">
        <v>8</v>
      </c>
      <c r="U2" s="3" t="s">
        <v>9</v>
      </c>
      <c r="V2" s="1"/>
      <c r="W2" s="1"/>
      <c r="X2" s="8" t="s">
        <v>165</v>
      </c>
      <c r="Y2" s="468" t="s">
        <v>10</v>
      </c>
      <c r="Z2" s="469"/>
      <c r="AA2" s="469"/>
      <c r="AB2" s="469"/>
      <c r="AC2" s="469"/>
      <c r="AD2" s="469"/>
      <c r="AE2" s="469"/>
      <c r="AF2" s="469"/>
      <c r="AG2" s="469"/>
      <c r="AH2" s="469"/>
      <c r="AI2" s="469"/>
      <c r="AJ2" s="469"/>
      <c r="AK2" s="469"/>
      <c r="AL2" s="469"/>
      <c r="AM2" s="9"/>
      <c r="AN2" s="10" t="s">
        <v>11</v>
      </c>
      <c r="AO2" s="1"/>
      <c r="AP2" s="1"/>
    </row>
    <row r="3" spans="1:42" ht="12.75">
      <c r="A3" s="1"/>
      <c r="B3" s="11"/>
      <c r="C3" s="12" t="s">
        <v>6</v>
      </c>
      <c r="D3" s="13"/>
      <c r="E3" s="14"/>
      <c r="F3" s="15">
        <v>4</v>
      </c>
      <c r="G3" s="16">
        <v>3</v>
      </c>
      <c r="H3" s="15">
        <v>4</v>
      </c>
      <c r="I3" s="16">
        <v>0</v>
      </c>
      <c r="J3" s="15">
        <v>4</v>
      </c>
      <c r="K3" s="16">
        <v>1</v>
      </c>
      <c r="L3" s="15">
        <v>4</v>
      </c>
      <c r="M3" s="16">
        <v>1</v>
      </c>
      <c r="N3" s="17" t="b">
        <v>0</v>
      </c>
      <c r="O3" s="18" t="b">
        <v>0</v>
      </c>
      <c r="P3" s="15" t="b">
        <v>0</v>
      </c>
      <c r="Q3" s="19" t="b">
        <v>0</v>
      </c>
      <c r="R3" s="20" t="s">
        <v>6</v>
      </c>
      <c r="S3" s="21">
        <v>4</v>
      </c>
      <c r="T3" s="22">
        <v>3.2</v>
      </c>
      <c r="U3" s="23">
        <v>1</v>
      </c>
      <c r="V3" s="1"/>
      <c r="W3" s="1"/>
      <c r="X3" s="1"/>
      <c r="Y3" s="24" t="s">
        <v>12</v>
      </c>
      <c r="Z3" s="25">
        <f aca="true" t="shared" si="0" ref="Z3:Z9">IF(D3&gt;E3,1,0)</f>
        <v>0</v>
      </c>
      <c r="AA3" s="25"/>
      <c r="AB3" s="25">
        <f aca="true" t="shared" si="1" ref="AB3:AB9">IF(F3&gt;G3,1,0)</f>
        <v>1</v>
      </c>
      <c r="AC3" s="25"/>
      <c r="AD3" s="25">
        <f aca="true" t="shared" si="2" ref="AD3:AD8">IF(H3&gt;I3,1,0)</f>
        <v>1</v>
      </c>
      <c r="AE3" s="25"/>
      <c r="AF3" s="25">
        <f aca="true" t="shared" si="3" ref="AF3:AF9">IF(J3&gt;K3,1,0)</f>
        <v>1</v>
      </c>
      <c r="AG3" s="25"/>
      <c r="AH3" s="25">
        <f aca="true" t="shared" si="4" ref="AH3:AH9">IF(L3&gt;M3,1,0)</f>
        <v>1</v>
      </c>
      <c r="AI3" s="25"/>
      <c r="AJ3" s="25">
        <f aca="true" t="shared" si="5" ref="AJ3:AJ9">IF(N3&gt;O3,1,0)</f>
        <v>0</v>
      </c>
      <c r="AK3" s="25"/>
      <c r="AL3" s="25">
        <f aca="true" t="shared" si="6" ref="AL3:AL9">IF(P3&gt;Q3,1,0)</f>
        <v>0</v>
      </c>
      <c r="AM3" s="25"/>
      <c r="AN3" s="26">
        <f>COUNTIF(Z3:AM3,1)</f>
        <v>4</v>
      </c>
      <c r="AO3" s="1"/>
      <c r="AP3" s="1"/>
    </row>
    <row r="4" spans="1:42" ht="12.75">
      <c r="A4" s="1"/>
      <c r="B4" s="11"/>
      <c r="C4" s="27" t="s">
        <v>77</v>
      </c>
      <c r="D4" s="28">
        <v>3</v>
      </c>
      <c r="E4" s="29">
        <v>4</v>
      </c>
      <c r="F4" s="30"/>
      <c r="G4" s="30"/>
      <c r="H4" s="31">
        <v>0</v>
      </c>
      <c r="I4" s="32">
        <v>4</v>
      </c>
      <c r="J4" s="31">
        <v>4</v>
      </c>
      <c r="K4" s="32">
        <v>0</v>
      </c>
      <c r="L4" s="31">
        <v>4</v>
      </c>
      <c r="M4" s="32">
        <v>3</v>
      </c>
      <c r="N4" s="31" t="b">
        <v>0</v>
      </c>
      <c r="O4" s="32" t="b">
        <v>0</v>
      </c>
      <c r="P4" s="31" t="b">
        <v>0</v>
      </c>
      <c r="Q4" s="33" t="b">
        <v>0</v>
      </c>
      <c r="R4" s="34" t="s">
        <v>77</v>
      </c>
      <c r="S4" s="35">
        <v>2</v>
      </c>
      <c r="T4" s="36">
        <v>1</v>
      </c>
      <c r="U4" s="37">
        <v>3</v>
      </c>
      <c r="V4" s="1"/>
      <c r="W4" s="1"/>
      <c r="X4" s="1"/>
      <c r="Y4" s="38" t="s">
        <v>13</v>
      </c>
      <c r="Z4" s="25">
        <f t="shared" si="0"/>
        <v>0</v>
      </c>
      <c r="AA4" s="25"/>
      <c r="AB4" s="25">
        <f t="shared" si="1"/>
        <v>0</v>
      </c>
      <c r="AC4" s="25"/>
      <c r="AD4" s="25">
        <f t="shared" si="2"/>
        <v>0</v>
      </c>
      <c r="AE4" s="25"/>
      <c r="AF4" s="25">
        <f t="shared" si="3"/>
        <v>1</v>
      </c>
      <c r="AG4" s="25"/>
      <c r="AH4" s="25">
        <f t="shared" si="4"/>
        <v>1</v>
      </c>
      <c r="AI4" s="25"/>
      <c r="AJ4" s="25">
        <f t="shared" si="5"/>
        <v>0</v>
      </c>
      <c r="AK4" s="25"/>
      <c r="AL4" s="25">
        <f t="shared" si="6"/>
        <v>0</v>
      </c>
      <c r="AM4" s="25"/>
      <c r="AN4" s="26">
        <f aca="true" t="shared" si="7" ref="AN4:AN9">COUNTIF(Z4:AM4,1)</f>
        <v>2</v>
      </c>
      <c r="AO4" s="1"/>
      <c r="AP4" s="1"/>
    </row>
    <row r="5" spans="1:42" ht="12.75">
      <c r="A5" s="1"/>
      <c r="B5" s="11"/>
      <c r="C5" s="39" t="s">
        <v>25</v>
      </c>
      <c r="D5" s="40">
        <v>0</v>
      </c>
      <c r="E5" s="41">
        <v>4</v>
      </c>
      <c r="F5" s="42">
        <v>4</v>
      </c>
      <c r="G5" s="41">
        <v>0</v>
      </c>
      <c r="H5" s="30"/>
      <c r="I5" s="30"/>
      <c r="J5" s="15">
        <v>4</v>
      </c>
      <c r="K5" s="18">
        <v>0</v>
      </c>
      <c r="L5" s="43">
        <v>4</v>
      </c>
      <c r="M5" s="18">
        <v>1</v>
      </c>
      <c r="N5" s="44" t="b">
        <f>IF(I8&lt;&gt;"",I8)</f>
        <v>0</v>
      </c>
      <c r="O5" s="45" t="b">
        <f>IF(H8&lt;&gt;"",H8)</f>
        <v>0</v>
      </c>
      <c r="P5" s="15" t="b">
        <v>0</v>
      </c>
      <c r="Q5" s="46" t="b">
        <v>0</v>
      </c>
      <c r="R5" s="47" t="s">
        <v>25</v>
      </c>
      <c r="S5" s="35">
        <v>3</v>
      </c>
      <c r="T5" s="36">
        <v>2.4</v>
      </c>
      <c r="U5" s="48">
        <v>2</v>
      </c>
      <c r="V5" s="1"/>
      <c r="W5" s="1"/>
      <c r="X5" s="1"/>
      <c r="Y5" s="38" t="s">
        <v>14</v>
      </c>
      <c r="Z5" s="25">
        <f t="shared" si="0"/>
        <v>0</v>
      </c>
      <c r="AA5" s="25"/>
      <c r="AB5" s="25">
        <f t="shared" si="1"/>
        <v>1</v>
      </c>
      <c r="AC5" s="25"/>
      <c r="AD5" s="25">
        <f t="shared" si="2"/>
        <v>0</v>
      </c>
      <c r="AE5" s="25"/>
      <c r="AF5" s="25">
        <f t="shared" si="3"/>
        <v>1</v>
      </c>
      <c r="AG5" s="25"/>
      <c r="AH5" s="25">
        <f t="shared" si="4"/>
        <v>1</v>
      </c>
      <c r="AI5" s="25"/>
      <c r="AJ5" s="25">
        <f t="shared" si="5"/>
        <v>0</v>
      </c>
      <c r="AK5" s="25"/>
      <c r="AL5" s="25">
        <f t="shared" si="6"/>
        <v>0</v>
      </c>
      <c r="AM5" s="25"/>
      <c r="AN5" s="26">
        <f t="shared" si="7"/>
        <v>3</v>
      </c>
      <c r="AO5" s="1"/>
      <c r="AP5" s="1"/>
    </row>
    <row r="6" spans="1:42" ht="12.75">
      <c r="A6" s="1"/>
      <c r="B6" s="11"/>
      <c r="C6" s="27" t="s">
        <v>166</v>
      </c>
      <c r="D6" s="49">
        <v>1</v>
      </c>
      <c r="E6" s="29">
        <v>4</v>
      </c>
      <c r="F6" s="50">
        <v>0</v>
      </c>
      <c r="G6" s="29">
        <v>4</v>
      </c>
      <c r="H6" s="51">
        <v>0</v>
      </c>
      <c r="I6" s="29">
        <v>4</v>
      </c>
      <c r="J6" s="30"/>
      <c r="K6" s="30"/>
      <c r="L6" s="52">
        <v>4</v>
      </c>
      <c r="M6" s="32">
        <v>3</v>
      </c>
      <c r="N6" s="53" t="b">
        <f>IF(K8&lt;&gt;"",K8)</f>
        <v>0</v>
      </c>
      <c r="O6" s="54" t="b">
        <f>IF(J8&lt;&gt;"",J8)</f>
        <v>0</v>
      </c>
      <c r="P6" s="31" t="b">
        <v>0</v>
      </c>
      <c r="Q6" s="33" t="b">
        <v>0</v>
      </c>
      <c r="R6" s="34" t="s">
        <v>166</v>
      </c>
      <c r="S6" s="35">
        <v>1</v>
      </c>
      <c r="T6" s="36">
        <v>0.3333333333333333</v>
      </c>
      <c r="U6" s="37">
        <v>4</v>
      </c>
      <c r="V6" s="1"/>
      <c r="W6" s="1"/>
      <c r="X6" s="1"/>
      <c r="Y6" s="38" t="s">
        <v>15</v>
      </c>
      <c r="Z6" s="25">
        <f t="shared" si="0"/>
        <v>0</v>
      </c>
      <c r="AA6" s="25"/>
      <c r="AB6" s="25">
        <f t="shared" si="1"/>
        <v>0</v>
      </c>
      <c r="AC6" s="25"/>
      <c r="AD6" s="25">
        <f t="shared" si="2"/>
        <v>0</v>
      </c>
      <c r="AE6" s="25"/>
      <c r="AF6" s="25">
        <f t="shared" si="3"/>
        <v>0</v>
      </c>
      <c r="AG6" s="25"/>
      <c r="AH6" s="25">
        <f t="shared" si="4"/>
        <v>1</v>
      </c>
      <c r="AI6" s="25"/>
      <c r="AJ6" s="25">
        <f t="shared" si="5"/>
        <v>0</v>
      </c>
      <c r="AK6" s="25"/>
      <c r="AL6" s="25">
        <f t="shared" si="6"/>
        <v>0</v>
      </c>
      <c r="AM6" s="25"/>
      <c r="AN6" s="26">
        <f t="shared" si="7"/>
        <v>1</v>
      </c>
      <c r="AO6" s="1"/>
      <c r="AP6" s="1"/>
    </row>
    <row r="7" spans="1:42" ht="13.5" thickBot="1">
      <c r="A7" s="1"/>
      <c r="B7" s="11"/>
      <c r="C7" s="440" t="s">
        <v>160</v>
      </c>
      <c r="D7" s="441">
        <v>1</v>
      </c>
      <c r="E7" s="69">
        <v>4</v>
      </c>
      <c r="F7" s="68">
        <v>3</v>
      </c>
      <c r="G7" s="65">
        <v>4</v>
      </c>
      <c r="H7" s="66">
        <v>1</v>
      </c>
      <c r="I7" s="69">
        <v>4</v>
      </c>
      <c r="J7" s="68">
        <v>3</v>
      </c>
      <c r="K7" s="65">
        <v>4</v>
      </c>
      <c r="L7" s="442"/>
      <c r="M7" s="443"/>
      <c r="N7" s="444" t="b">
        <v>0</v>
      </c>
      <c r="O7" s="445" t="b">
        <v>0</v>
      </c>
      <c r="P7" s="444" t="b">
        <v>0</v>
      </c>
      <c r="Q7" s="446" t="b">
        <v>0</v>
      </c>
      <c r="R7" s="72" t="s">
        <v>160</v>
      </c>
      <c r="S7" s="73">
        <v>0</v>
      </c>
      <c r="T7" s="74">
        <v>0.5</v>
      </c>
      <c r="U7" s="447">
        <v>5</v>
      </c>
      <c r="V7" s="1"/>
      <c r="W7" s="1"/>
      <c r="X7" s="1"/>
      <c r="Y7" s="38" t="s">
        <v>16</v>
      </c>
      <c r="Z7" s="25">
        <f t="shared" si="0"/>
        <v>0</v>
      </c>
      <c r="AA7" s="25"/>
      <c r="AB7" s="25">
        <f t="shared" si="1"/>
        <v>0</v>
      </c>
      <c r="AC7" s="25"/>
      <c r="AD7" s="25">
        <f t="shared" si="2"/>
        <v>0</v>
      </c>
      <c r="AE7" s="25"/>
      <c r="AF7" s="25">
        <f t="shared" si="3"/>
        <v>0</v>
      </c>
      <c r="AG7" s="25"/>
      <c r="AH7" s="25">
        <f t="shared" si="4"/>
        <v>0</v>
      </c>
      <c r="AI7" s="25"/>
      <c r="AJ7" s="25">
        <f t="shared" si="5"/>
        <v>0</v>
      </c>
      <c r="AK7" s="25"/>
      <c r="AL7" s="25">
        <f t="shared" si="6"/>
        <v>0</v>
      </c>
      <c r="AM7" s="25"/>
      <c r="AN7" s="26">
        <f t="shared" si="7"/>
        <v>0</v>
      </c>
      <c r="AO7" s="1"/>
      <c r="AP7" s="1"/>
    </row>
    <row r="8" spans="1:42" ht="12.75" hidden="1">
      <c r="A8" s="1"/>
      <c r="B8" s="11"/>
      <c r="C8" s="425" t="s">
        <v>17</v>
      </c>
      <c r="D8" s="426"/>
      <c r="E8" s="427"/>
      <c r="F8" s="428"/>
      <c r="G8" s="429"/>
      <c r="H8" s="430"/>
      <c r="I8" s="427"/>
      <c r="J8" s="428"/>
      <c r="K8" s="429"/>
      <c r="L8" s="428"/>
      <c r="M8" s="431"/>
      <c r="N8" s="432"/>
      <c r="O8" s="433"/>
      <c r="P8" s="434" t="b">
        <v>0</v>
      </c>
      <c r="Q8" s="435" t="b">
        <v>0</v>
      </c>
      <c r="R8" s="436" t="s">
        <v>17</v>
      </c>
      <c r="S8" s="437">
        <v>0</v>
      </c>
      <c r="T8" s="438" t="e">
        <v>#DIV/0!</v>
      </c>
      <c r="U8" s="439"/>
      <c r="V8" s="1"/>
      <c r="W8" s="1"/>
      <c r="X8" s="1"/>
      <c r="Y8" s="38" t="s">
        <v>17</v>
      </c>
      <c r="Z8" s="25">
        <f t="shared" si="0"/>
        <v>0</v>
      </c>
      <c r="AA8" s="25"/>
      <c r="AB8" s="25">
        <f t="shared" si="1"/>
        <v>0</v>
      </c>
      <c r="AC8" s="25"/>
      <c r="AD8" s="25">
        <f t="shared" si="2"/>
        <v>0</v>
      </c>
      <c r="AE8" s="25"/>
      <c r="AF8" s="25">
        <f t="shared" si="3"/>
        <v>0</v>
      </c>
      <c r="AG8" s="25"/>
      <c r="AH8" s="25">
        <f>IF(L8&gt;M8,1,0)</f>
        <v>0</v>
      </c>
      <c r="AI8" s="25"/>
      <c r="AJ8" s="25">
        <f t="shared" si="5"/>
        <v>0</v>
      </c>
      <c r="AK8" s="25"/>
      <c r="AL8" s="25">
        <f t="shared" si="6"/>
        <v>0</v>
      </c>
      <c r="AM8" s="25"/>
      <c r="AN8" s="26">
        <f t="shared" si="7"/>
        <v>0</v>
      </c>
      <c r="AO8" s="1"/>
      <c r="AP8" s="1"/>
    </row>
    <row r="9" spans="1:42" ht="13.5" hidden="1" thickBot="1">
      <c r="A9" s="1"/>
      <c r="B9" s="11"/>
      <c r="C9" s="63" t="s">
        <v>18</v>
      </c>
      <c r="D9" s="64"/>
      <c r="E9" s="65"/>
      <c r="F9" s="66"/>
      <c r="G9" s="65"/>
      <c r="H9" s="66"/>
      <c r="I9" s="65"/>
      <c r="J9" s="66"/>
      <c r="K9" s="65"/>
      <c r="L9" s="67"/>
      <c r="M9" s="65"/>
      <c r="N9" s="68"/>
      <c r="O9" s="69"/>
      <c r="P9" s="70"/>
      <c r="Q9" s="71"/>
      <c r="R9" s="72" t="s">
        <v>18</v>
      </c>
      <c r="S9" s="73">
        <v>0</v>
      </c>
      <c r="T9" s="74" t="e">
        <v>#DIV/0!</v>
      </c>
      <c r="U9" s="75"/>
      <c r="V9" s="1"/>
      <c r="W9" s="1"/>
      <c r="X9" s="1"/>
      <c r="Y9" s="76" t="s">
        <v>18</v>
      </c>
      <c r="Z9" s="77">
        <f t="shared" si="0"/>
        <v>0</v>
      </c>
      <c r="AA9" s="77"/>
      <c r="AB9" s="77">
        <f t="shared" si="1"/>
        <v>0</v>
      </c>
      <c r="AC9" s="77"/>
      <c r="AD9" s="77">
        <f>IF(H9&gt;I9,1,0)</f>
        <v>0</v>
      </c>
      <c r="AE9" s="77"/>
      <c r="AF9" s="77">
        <f t="shared" si="3"/>
        <v>0</v>
      </c>
      <c r="AG9" s="77"/>
      <c r="AH9" s="77">
        <f t="shared" si="4"/>
        <v>0</v>
      </c>
      <c r="AI9" s="77"/>
      <c r="AJ9" s="77">
        <f t="shared" si="5"/>
        <v>0</v>
      </c>
      <c r="AK9" s="77"/>
      <c r="AL9" s="77">
        <f t="shared" si="6"/>
        <v>0</v>
      </c>
      <c r="AM9" s="77"/>
      <c r="AN9" s="78">
        <f t="shared" si="7"/>
        <v>0</v>
      </c>
      <c r="AO9" s="1"/>
      <c r="AP9" s="1"/>
    </row>
    <row r="10" spans="1:42"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3.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90" thickBot="1">
      <c r="A12" s="1"/>
      <c r="B12" s="1"/>
      <c r="C12" s="4">
        <v>2</v>
      </c>
      <c r="D12" s="461" t="s">
        <v>70</v>
      </c>
      <c r="E12" s="462"/>
      <c r="F12" s="463" t="s">
        <v>154</v>
      </c>
      <c r="G12" s="462"/>
      <c r="H12" s="461" t="s">
        <v>74</v>
      </c>
      <c r="I12" s="462"/>
      <c r="J12" s="463" t="s">
        <v>153</v>
      </c>
      <c r="K12" s="462"/>
      <c r="L12" s="461" t="s">
        <v>158</v>
      </c>
      <c r="M12" s="464"/>
      <c r="N12" s="465" t="s">
        <v>17</v>
      </c>
      <c r="O12" s="466"/>
      <c r="P12" s="465" t="s">
        <v>18</v>
      </c>
      <c r="Q12" s="467"/>
      <c r="R12" s="5"/>
      <c r="S12" s="6" t="s">
        <v>7</v>
      </c>
      <c r="T12" s="7" t="s">
        <v>8</v>
      </c>
      <c r="U12" s="3" t="s">
        <v>9</v>
      </c>
      <c r="V12" s="1"/>
      <c r="W12" s="1"/>
      <c r="X12" s="1"/>
      <c r="Y12" s="470" t="s">
        <v>10</v>
      </c>
      <c r="Z12" s="469"/>
      <c r="AA12" s="469"/>
      <c r="AB12" s="469"/>
      <c r="AC12" s="469"/>
      <c r="AD12" s="469"/>
      <c r="AE12" s="469"/>
      <c r="AF12" s="469"/>
      <c r="AG12" s="469"/>
      <c r="AH12" s="469"/>
      <c r="AI12" s="469"/>
      <c r="AJ12" s="469"/>
      <c r="AK12" s="469"/>
      <c r="AL12" s="469"/>
      <c r="AM12" s="9"/>
      <c r="AN12" s="10" t="s">
        <v>11</v>
      </c>
      <c r="AO12" s="1"/>
      <c r="AP12" s="1"/>
    </row>
    <row r="13" spans="1:42" ht="12.75">
      <c r="A13" s="1"/>
      <c r="B13" s="11"/>
      <c r="C13" s="12" t="s">
        <v>70</v>
      </c>
      <c r="D13" s="13"/>
      <c r="E13" s="14"/>
      <c r="F13" s="15">
        <v>2</v>
      </c>
      <c r="G13" s="16">
        <v>4</v>
      </c>
      <c r="H13" s="15">
        <v>2</v>
      </c>
      <c r="I13" s="16">
        <v>4</v>
      </c>
      <c r="J13" s="15">
        <v>4</v>
      </c>
      <c r="K13" s="16">
        <v>1</v>
      </c>
      <c r="L13" s="15">
        <v>4</v>
      </c>
      <c r="M13" s="16">
        <v>1</v>
      </c>
      <c r="N13" s="17" t="b">
        <v>0</v>
      </c>
      <c r="O13" s="18" t="b">
        <v>0</v>
      </c>
      <c r="P13" s="15" t="b">
        <v>0</v>
      </c>
      <c r="Q13" s="19" t="b">
        <v>0</v>
      </c>
      <c r="R13" s="20" t="s">
        <v>70</v>
      </c>
      <c r="S13" s="21">
        <v>2</v>
      </c>
      <c r="T13" s="22">
        <v>1.2</v>
      </c>
      <c r="U13" s="79">
        <v>3</v>
      </c>
      <c r="V13" s="1"/>
      <c r="W13" s="1"/>
      <c r="X13" s="1"/>
      <c r="Y13" s="24" t="s">
        <v>12</v>
      </c>
      <c r="Z13" s="25">
        <f aca="true" t="shared" si="8" ref="Z13:Z19">IF(D13&gt;E13,1,0)</f>
        <v>0</v>
      </c>
      <c r="AA13" s="25"/>
      <c r="AB13" s="25">
        <f aca="true" t="shared" si="9" ref="AB13:AB19">IF(F13&gt;G13,1,0)</f>
        <v>0</v>
      </c>
      <c r="AC13" s="25"/>
      <c r="AD13" s="25">
        <f aca="true" t="shared" si="10" ref="AD13:AD19">IF(H13&gt;I13,1,0)</f>
        <v>0</v>
      </c>
      <c r="AE13" s="25"/>
      <c r="AF13" s="25">
        <f aca="true" t="shared" si="11" ref="AF13:AF19">IF(J13&gt;K13,1,0)</f>
        <v>1</v>
      </c>
      <c r="AG13" s="25"/>
      <c r="AH13" s="25">
        <f aca="true" t="shared" si="12" ref="AH13:AH19">IF(L13&gt;M13,1,0)</f>
        <v>1</v>
      </c>
      <c r="AI13" s="25"/>
      <c r="AJ13" s="25">
        <f aca="true" t="shared" si="13" ref="AJ13:AJ19">IF(N13&gt;O13,1,0)</f>
        <v>0</v>
      </c>
      <c r="AK13" s="25"/>
      <c r="AL13" s="25">
        <f aca="true" t="shared" si="14" ref="AL13:AL19">IF(P13&gt;Q13,1,0)</f>
        <v>0</v>
      </c>
      <c r="AM13" s="25"/>
      <c r="AN13" s="26">
        <f>COUNTIF(Z13:AM13,1)</f>
        <v>2</v>
      </c>
      <c r="AO13" s="1"/>
      <c r="AP13" s="1"/>
    </row>
    <row r="14" spans="1:42" ht="12.75">
      <c r="A14" s="1"/>
      <c r="B14" s="11"/>
      <c r="C14" s="27" t="s">
        <v>154</v>
      </c>
      <c r="D14" s="28">
        <v>4</v>
      </c>
      <c r="E14" s="29">
        <v>2</v>
      </c>
      <c r="F14" s="30"/>
      <c r="G14" s="30"/>
      <c r="H14" s="31">
        <v>3</v>
      </c>
      <c r="I14" s="32">
        <v>4</v>
      </c>
      <c r="J14" s="31">
        <v>4</v>
      </c>
      <c r="K14" s="32">
        <v>0</v>
      </c>
      <c r="L14" s="31">
        <v>4</v>
      </c>
      <c r="M14" s="32">
        <v>1</v>
      </c>
      <c r="N14" s="31" t="b">
        <v>0</v>
      </c>
      <c r="O14" s="32" t="b">
        <v>0</v>
      </c>
      <c r="P14" s="31" t="b">
        <v>0</v>
      </c>
      <c r="Q14" s="33" t="b">
        <v>0</v>
      </c>
      <c r="R14" s="34" t="s">
        <v>154</v>
      </c>
      <c r="S14" s="35">
        <v>3</v>
      </c>
      <c r="T14" s="36">
        <v>2.142857142857143</v>
      </c>
      <c r="U14" s="37">
        <v>2</v>
      </c>
      <c r="V14" s="1"/>
      <c r="W14" s="1"/>
      <c r="X14" s="1"/>
      <c r="Y14" s="38" t="s">
        <v>13</v>
      </c>
      <c r="Z14" s="25">
        <f t="shared" si="8"/>
        <v>1</v>
      </c>
      <c r="AA14" s="25"/>
      <c r="AB14" s="25">
        <f t="shared" si="9"/>
        <v>0</v>
      </c>
      <c r="AC14" s="25"/>
      <c r="AD14" s="25">
        <f t="shared" si="10"/>
        <v>0</v>
      </c>
      <c r="AE14" s="25"/>
      <c r="AF14" s="25">
        <f t="shared" si="11"/>
        <v>1</v>
      </c>
      <c r="AG14" s="25"/>
      <c r="AH14" s="25">
        <f t="shared" si="12"/>
        <v>1</v>
      </c>
      <c r="AI14" s="25"/>
      <c r="AJ14" s="25">
        <f t="shared" si="13"/>
        <v>0</v>
      </c>
      <c r="AK14" s="25"/>
      <c r="AL14" s="25">
        <f t="shared" si="14"/>
        <v>0</v>
      </c>
      <c r="AM14" s="25"/>
      <c r="AN14" s="26">
        <f aca="true" t="shared" si="15" ref="AN14:AN19">COUNTIF(Z14:AM14,1)</f>
        <v>3</v>
      </c>
      <c r="AO14" s="1"/>
      <c r="AP14" s="1"/>
    </row>
    <row r="15" spans="1:42" ht="12.75">
      <c r="A15" s="1"/>
      <c r="B15" s="11"/>
      <c r="C15" s="39" t="s">
        <v>74</v>
      </c>
      <c r="D15" s="40">
        <v>4</v>
      </c>
      <c r="E15" s="41">
        <v>2</v>
      </c>
      <c r="F15" s="42">
        <v>4</v>
      </c>
      <c r="G15" s="41">
        <v>3</v>
      </c>
      <c r="H15" s="30"/>
      <c r="I15" s="30"/>
      <c r="J15" s="15">
        <v>4</v>
      </c>
      <c r="K15" s="18">
        <v>1</v>
      </c>
      <c r="L15" s="43">
        <v>4</v>
      </c>
      <c r="M15" s="18">
        <v>2</v>
      </c>
      <c r="N15" s="44" t="b">
        <f>IF(I18&lt;&gt;"",I18)</f>
        <v>0</v>
      </c>
      <c r="O15" s="45" t="b">
        <f>IF(H18&lt;&gt;"",H18)</f>
        <v>0</v>
      </c>
      <c r="P15" s="15" t="b">
        <v>0</v>
      </c>
      <c r="Q15" s="46" t="b">
        <v>0</v>
      </c>
      <c r="R15" s="47" t="s">
        <v>74</v>
      </c>
      <c r="S15" s="35">
        <v>4</v>
      </c>
      <c r="T15" s="36">
        <v>2</v>
      </c>
      <c r="U15" s="37">
        <v>1</v>
      </c>
      <c r="V15" s="1"/>
      <c r="W15" s="1"/>
      <c r="X15" s="1"/>
      <c r="Y15" s="38" t="s">
        <v>14</v>
      </c>
      <c r="Z15" s="25">
        <f t="shared" si="8"/>
        <v>1</v>
      </c>
      <c r="AA15" s="25"/>
      <c r="AB15" s="25">
        <f t="shared" si="9"/>
        <v>1</v>
      </c>
      <c r="AC15" s="25"/>
      <c r="AD15" s="25">
        <f t="shared" si="10"/>
        <v>0</v>
      </c>
      <c r="AE15" s="25"/>
      <c r="AF15" s="25">
        <f t="shared" si="11"/>
        <v>1</v>
      </c>
      <c r="AG15" s="25"/>
      <c r="AH15" s="25">
        <f t="shared" si="12"/>
        <v>1</v>
      </c>
      <c r="AI15" s="25"/>
      <c r="AJ15" s="25">
        <f t="shared" si="13"/>
        <v>0</v>
      </c>
      <c r="AK15" s="25"/>
      <c r="AL15" s="25">
        <f t="shared" si="14"/>
        <v>0</v>
      </c>
      <c r="AM15" s="25"/>
      <c r="AN15" s="26">
        <f t="shared" si="15"/>
        <v>4</v>
      </c>
      <c r="AO15" s="1"/>
      <c r="AP15" s="1"/>
    </row>
    <row r="16" spans="1:42" ht="12.75">
      <c r="A16" s="1"/>
      <c r="B16" s="11"/>
      <c r="C16" s="27" t="s">
        <v>153</v>
      </c>
      <c r="D16" s="49">
        <v>1</v>
      </c>
      <c r="E16" s="29">
        <v>4</v>
      </c>
      <c r="F16" s="50">
        <v>0</v>
      </c>
      <c r="G16" s="29">
        <v>4</v>
      </c>
      <c r="H16" s="51">
        <v>1</v>
      </c>
      <c r="I16" s="29">
        <v>4</v>
      </c>
      <c r="J16" s="30"/>
      <c r="K16" s="30"/>
      <c r="L16" s="52">
        <v>2</v>
      </c>
      <c r="M16" s="32">
        <v>4</v>
      </c>
      <c r="N16" s="53" t="b">
        <f>IF(K18&lt;&gt;"",K18)</f>
        <v>0</v>
      </c>
      <c r="O16" s="54" t="b">
        <f>IF(J18&lt;&gt;"",J18)</f>
        <v>0</v>
      </c>
      <c r="P16" s="31" t="b">
        <v>0</v>
      </c>
      <c r="Q16" s="33" t="b">
        <v>0</v>
      </c>
      <c r="R16" s="34" t="s">
        <v>153</v>
      </c>
      <c r="S16" s="35">
        <v>0</v>
      </c>
      <c r="T16" s="36">
        <v>0.25</v>
      </c>
      <c r="U16" s="37">
        <v>5</v>
      </c>
      <c r="V16" s="1"/>
      <c r="W16" s="1"/>
      <c r="X16" s="1"/>
      <c r="Y16" s="38" t="s">
        <v>15</v>
      </c>
      <c r="Z16" s="25">
        <f t="shared" si="8"/>
        <v>0</v>
      </c>
      <c r="AA16" s="25"/>
      <c r="AB16" s="25">
        <f t="shared" si="9"/>
        <v>0</v>
      </c>
      <c r="AC16" s="25"/>
      <c r="AD16" s="25">
        <f t="shared" si="10"/>
        <v>0</v>
      </c>
      <c r="AE16" s="25"/>
      <c r="AF16" s="25">
        <f t="shared" si="11"/>
        <v>0</v>
      </c>
      <c r="AG16" s="25"/>
      <c r="AH16" s="25">
        <f t="shared" si="12"/>
        <v>0</v>
      </c>
      <c r="AI16" s="25"/>
      <c r="AJ16" s="25">
        <f t="shared" si="13"/>
        <v>0</v>
      </c>
      <c r="AK16" s="25"/>
      <c r="AL16" s="25">
        <f t="shared" si="14"/>
        <v>0</v>
      </c>
      <c r="AM16" s="25"/>
      <c r="AN16" s="26">
        <f t="shared" si="15"/>
        <v>0</v>
      </c>
      <c r="AO16" s="1"/>
      <c r="AP16" s="1"/>
    </row>
    <row r="17" spans="1:42" ht="13.5" thickBot="1">
      <c r="A17" s="1"/>
      <c r="B17" s="11"/>
      <c r="C17" s="440" t="s">
        <v>158</v>
      </c>
      <c r="D17" s="441">
        <v>1</v>
      </c>
      <c r="E17" s="69">
        <v>4</v>
      </c>
      <c r="F17" s="68">
        <v>1</v>
      </c>
      <c r="G17" s="65">
        <v>4</v>
      </c>
      <c r="H17" s="66">
        <v>2</v>
      </c>
      <c r="I17" s="69">
        <v>4</v>
      </c>
      <c r="J17" s="68">
        <v>4</v>
      </c>
      <c r="K17" s="65">
        <v>2</v>
      </c>
      <c r="L17" s="442"/>
      <c r="M17" s="443"/>
      <c r="N17" s="444" t="b">
        <v>0</v>
      </c>
      <c r="O17" s="445" t="b">
        <v>0</v>
      </c>
      <c r="P17" s="444" t="b">
        <v>0</v>
      </c>
      <c r="Q17" s="446" t="b">
        <v>0</v>
      </c>
      <c r="R17" s="72" t="s">
        <v>158</v>
      </c>
      <c r="S17" s="73">
        <v>1</v>
      </c>
      <c r="T17" s="74">
        <v>0.5714285714285714</v>
      </c>
      <c r="U17" s="447">
        <v>4</v>
      </c>
      <c r="V17" s="1"/>
      <c r="W17" s="1"/>
      <c r="X17" s="1"/>
      <c r="Y17" s="38" t="s">
        <v>16</v>
      </c>
      <c r="Z17" s="25">
        <f t="shared" si="8"/>
        <v>0</v>
      </c>
      <c r="AA17" s="25"/>
      <c r="AB17" s="25">
        <f t="shared" si="9"/>
        <v>0</v>
      </c>
      <c r="AC17" s="25"/>
      <c r="AD17" s="25">
        <f t="shared" si="10"/>
        <v>0</v>
      </c>
      <c r="AE17" s="25"/>
      <c r="AF17" s="25">
        <f t="shared" si="11"/>
        <v>1</v>
      </c>
      <c r="AG17" s="25"/>
      <c r="AH17" s="25">
        <f t="shared" si="12"/>
        <v>0</v>
      </c>
      <c r="AI17" s="25"/>
      <c r="AJ17" s="25">
        <f t="shared" si="13"/>
        <v>0</v>
      </c>
      <c r="AK17" s="25"/>
      <c r="AL17" s="25">
        <f t="shared" si="14"/>
        <v>0</v>
      </c>
      <c r="AM17" s="25"/>
      <c r="AN17" s="26">
        <f t="shared" si="15"/>
        <v>1</v>
      </c>
      <c r="AO17" s="1"/>
      <c r="AP17" s="1"/>
    </row>
    <row r="18" spans="1:42" ht="12.75" hidden="1">
      <c r="A18" s="1"/>
      <c r="B18" s="11"/>
      <c r="C18" s="425" t="s">
        <v>17</v>
      </c>
      <c r="D18" s="426"/>
      <c r="E18" s="427"/>
      <c r="F18" s="428"/>
      <c r="G18" s="429"/>
      <c r="H18" s="430"/>
      <c r="I18" s="427"/>
      <c r="J18" s="428"/>
      <c r="K18" s="429"/>
      <c r="L18" s="430"/>
      <c r="M18" s="431"/>
      <c r="N18" s="432"/>
      <c r="O18" s="433"/>
      <c r="P18" s="434" t="b">
        <v>0</v>
      </c>
      <c r="Q18" s="435" t="b">
        <v>0</v>
      </c>
      <c r="R18" s="436" t="s">
        <v>17</v>
      </c>
      <c r="S18" s="437">
        <v>0</v>
      </c>
      <c r="T18" s="438" t="e">
        <v>#DIV/0!</v>
      </c>
      <c r="U18" s="439"/>
      <c r="V18" s="1"/>
      <c r="W18" s="1"/>
      <c r="X18" s="1"/>
      <c r="Y18" s="38" t="s">
        <v>17</v>
      </c>
      <c r="Z18" s="25">
        <f t="shared" si="8"/>
        <v>0</v>
      </c>
      <c r="AA18" s="25"/>
      <c r="AB18" s="25">
        <f t="shared" si="9"/>
        <v>0</v>
      </c>
      <c r="AC18" s="25"/>
      <c r="AD18" s="25">
        <f t="shared" si="10"/>
        <v>0</v>
      </c>
      <c r="AE18" s="25"/>
      <c r="AF18" s="25">
        <f t="shared" si="11"/>
        <v>0</v>
      </c>
      <c r="AG18" s="25"/>
      <c r="AH18" s="25">
        <f t="shared" si="12"/>
        <v>0</v>
      </c>
      <c r="AI18" s="25"/>
      <c r="AJ18" s="25">
        <f t="shared" si="13"/>
        <v>0</v>
      </c>
      <c r="AK18" s="25"/>
      <c r="AL18" s="25">
        <f t="shared" si="14"/>
        <v>0</v>
      </c>
      <c r="AM18" s="25"/>
      <c r="AN18" s="26">
        <f t="shared" si="15"/>
        <v>0</v>
      </c>
      <c r="AO18" s="1"/>
      <c r="AP18" s="1"/>
    </row>
    <row r="19" spans="1:42" ht="13.5" hidden="1" thickBot="1">
      <c r="A19" s="1"/>
      <c r="B19" s="11"/>
      <c r="C19" s="63" t="s">
        <v>18</v>
      </c>
      <c r="D19" s="64"/>
      <c r="E19" s="65"/>
      <c r="F19" s="66"/>
      <c r="G19" s="65"/>
      <c r="H19" s="66"/>
      <c r="I19" s="65"/>
      <c r="J19" s="66"/>
      <c r="K19" s="65"/>
      <c r="L19" s="67"/>
      <c r="M19" s="65"/>
      <c r="N19" s="68"/>
      <c r="O19" s="69"/>
      <c r="P19" s="70"/>
      <c r="Q19" s="71"/>
      <c r="R19" s="72" t="s">
        <v>18</v>
      </c>
      <c r="S19" s="73">
        <v>0</v>
      </c>
      <c r="T19" s="74" t="e">
        <v>#DIV/0!</v>
      </c>
      <c r="U19" s="75"/>
      <c r="V19" s="1"/>
      <c r="W19" s="1"/>
      <c r="X19" s="1"/>
      <c r="Y19" s="76" t="s">
        <v>18</v>
      </c>
      <c r="Z19" s="77">
        <f t="shared" si="8"/>
        <v>0</v>
      </c>
      <c r="AA19" s="77"/>
      <c r="AB19" s="77">
        <f t="shared" si="9"/>
        <v>0</v>
      </c>
      <c r="AC19" s="77"/>
      <c r="AD19" s="77">
        <f t="shared" si="10"/>
        <v>0</v>
      </c>
      <c r="AE19" s="77"/>
      <c r="AF19" s="77">
        <f t="shared" si="11"/>
        <v>0</v>
      </c>
      <c r="AG19" s="77"/>
      <c r="AH19" s="77">
        <f t="shared" si="12"/>
        <v>0</v>
      </c>
      <c r="AI19" s="77"/>
      <c r="AJ19" s="77">
        <f t="shared" si="13"/>
        <v>0</v>
      </c>
      <c r="AK19" s="77"/>
      <c r="AL19" s="77">
        <f t="shared" si="14"/>
        <v>0</v>
      </c>
      <c r="AM19" s="77"/>
      <c r="AN19" s="78">
        <f t="shared" si="15"/>
        <v>0</v>
      </c>
      <c r="AO19" s="1"/>
      <c r="AP19" s="1"/>
    </row>
    <row r="20" spans="1:42"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3.5" thickBo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90" thickBot="1">
      <c r="A22" s="1"/>
      <c r="B22" s="1"/>
      <c r="C22" s="4">
        <v>3</v>
      </c>
      <c r="D22" s="461" t="s">
        <v>3</v>
      </c>
      <c r="E22" s="462"/>
      <c r="F22" s="463" t="s">
        <v>159</v>
      </c>
      <c r="G22" s="462"/>
      <c r="H22" s="461" t="s">
        <v>20</v>
      </c>
      <c r="I22" s="462"/>
      <c r="J22" s="463" t="s">
        <v>148</v>
      </c>
      <c r="K22" s="462"/>
      <c r="L22" s="461" t="s">
        <v>167</v>
      </c>
      <c r="M22" s="464"/>
      <c r="N22" s="465" t="s">
        <v>17</v>
      </c>
      <c r="O22" s="466"/>
      <c r="P22" s="465" t="s">
        <v>18</v>
      </c>
      <c r="Q22" s="467"/>
      <c r="R22" s="5"/>
      <c r="S22" s="6" t="s">
        <v>7</v>
      </c>
      <c r="T22" s="7" t="s">
        <v>8</v>
      </c>
      <c r="U22" s="3" t="s">
        <v>9</v>
      </c>
      <c r="V22" s="1"/>
      <c r="W22" s="1"/>
      <c r="X22" s="1"/>
      <c r="Y22" s="470" t="s">
        <v>10</v>
      </c>
      <c r="Z22" s="469"/>
      <c r="AA22" s="469"/>
      <c r="AB22" s="469"/>
      <c r="AC22" s="469"/>
      <c r="AD22" s="469"/>
      <c r="AE22" s="469"/>
      <c r="AF22" s="469"/>
      <c r="AG22" s="469"/>
      <c r="AH22" s="469"/>
      <c r="AI22" s="469"/>
      <c r="AJ22" s="469"/>
      <c r="AK22" s="469"/>
      <c r="AL22" s="469"/>
      <c r="AM22" s="9"/>
      <c r="AN22" s="10" t="s">
        <v>11</v>
      </c>
      <c r="AO22" s="1"/>
      <c r="AP22" s="1"/>
    </row>
    <row r="23" spans="1:42" ht="12.75">
      <c r="A23" s="1"/>
      <c r="B23" s="11"/>
      <c r="C23" s="12" t="s">
        <v>3</v>
      </c>
      <c r="D23" s="13"/>
      <c r="E23" s="14"/>
      <c r="F23" s="15">
        <v>1</v>
      </c>
      <c r="G23" s="16">
        <v>4</v>
      </c>
      <c r="H23" s="15">
        <v>2</v>
      </c>
      <c r="I23" s="16">
        <v>4</v>
      </c>
      <c r="J23" s="15">
        <v>4</v>
      </c>
      <c r="K23" s="16">
        <v>1</v>
      </c>
      <c r="L23" s="15">
        <v>3</v>
      </c>
      <c r="M23" s="16">
        <v>4</v>
      </c>
      <c r="N23" s="17" t="b">
        <v>0</v>
      </c>
      <c r="O23" s="18" t="b">
        <v>0</v>
      </c>
      <c r="P23" s="15" t="b">
        <v>0</v>
      </c>
      <c r="Q23" s="19" t="b">
        <v>0</v>
      </c>
      <c r="R23" s="20" t="s">
        <v>3</v>
      </c>
      <c r="S23" s="21">
        <v>1</v>
      </c>
      <c r="T23" s="22">
        <v>0.7692307692307693</v>
      </c>
      <c r="U23" s="23">
        <v>4</v>
      </c>
      <c r="V23" s="1"/>
      <c r="W23" s="1"/>
      <c r="X23" s="1"/>
      <c r="Y23" s="24" t="s">
        <v>12</v>
      </c>
      <c r="Z23" s="25">
        <f aca="true" t="shared" si="16" ref="Z23:Z29">IF(D23&gt;E23,1,0)</f>
        <v>0</v>
      </c>
      <c r="AA23" s="25"/>
      <c r="AB23" s="25">
        <f aca="true" t="shared" si="17" ref="AB23:AB29">IF(F23&gt;G23,1,0)</f>
        <v>0</v>
      </c>
      <c r="AC23" s="25"/>
      <c r="AD23" s="25">
        <f aca="true" t="shared" si="18" ref="AD23:AD29">IF(H23&gt;I23,1,0)</f>
        <v>0</v>
      </c>
      <c r="AE23" s="25"/>
      <c r="AF23" s="25">
        <f aca="true" t="shared" si="19" ref="AF23:AF29">IF(J23&gt;K23,1,0)</f>
        <v>1</v>
      </c>
      <c r="AG23" s="25"/>
      <c r="AH23" s="25">
        <f aca="true" t="shared" si="20" ref="AH23:AH29">IF(L23&gt;M23,1,0)</f>
        <v>0</v>
      </c>
      <c r="AI23" s="25"/>
      <c r="AJ23" s="25">
        <f aca="true" t="shared" si="21" ref="AJ23:AJ29">IF(N23&gt;O23,1,0)</f>
        <v>0</v>
      </c>
      <c r="AK23" s="25"/>
      <c r="AL23" s="25">
        <f aca="true" t="shared" si="22" ref="AL23:AL29">IF(P23&gt;Q23,1,0)</f>
        <v>0</v>
      </c>
      <c r="AM23" s="25"/>
      <c r="AN23" s="26">
        <f>COUNTIF(Z23:AM23,1)</f>
        <v>1</v>
      </c>
      <c r="AO23" s="1"/>
      <c r="AP23" s="1"/>
    </row>
    <row r="24" spans="1:42" ht="12.75">
      <c r="A24" s="1"/>
      <c r="B24" s="11"/>
      <c r="C24" s="27" t="s">
        <v>159</v>
      </c>
      <c r="D24" s="28">
        <v>4</v>
      </c>
      <c r="E24" s="29">
        <v>1</v>
      </c>
      <c r="F24" s="30"/>
      <c r="G24" s="30"/>
      <c r="H24" s="31">
        <v>4</v>
      </c>
      <c r="I24" s="32">
        <v>0</v>
      </c>
      <c r="J24" s="31">
        <v>2</v>
      </c>
      <c r="K24" s="32">
        <v>4</v>
      </c>
      <c r="L24" s="31">
        <v>4</v>
      </c>
      <c r="M24" s="32">
        <v>2</v>
      </c>
      <c r="N24" s="31" t="b">
        <v>0</v>
      </c>
      <c r="O24" s="32" t="b">
        <v>0</v>
      </c>
      <c r="P24" s="31" t="b">
        <v>0</v>
      </c>
      <c r="Q24" s="33" t="b">
        <v>0</v>
      </c>
      <c r="R24" s="34" t="s">
        <v>159</v>
      </c>
      <c r="S24" s="35">
        <v>3</v>
      </c>
      <c r="T24" s="36">
        <v>2</v>
      </c>
      <c r="U24" s="48">
        <v>1</v>
      </c>
      <c r="V24" s="1"/>
      <c r="W24" s="1"/>
      <c r="X24" s="1"/>
      <c r="Y24" s="38" t="s">
        <v>13</v>
      </c>
      <c r="Z24" s="25">
        <f t="shared" si="16"/>
        <v>1</v>
      </c>
      <c r="AA24" s="25"/>
      <c r="AB24" s="25">
        <f t="shared" si="17"/>
        <v>0</v>
      </c>
      <c r="AC24" s="25"/>
      <c r="AD24" s="25">
        <f t="shared" si="18"/>
        <v>1</v>
      </c>
      <c r="AE24" s="25"/>
      <c r="AF24" s="25">
        <f t="shared" si="19"/>
        <v>0</v>
      </c>
      <c r="AG24" s="25"/>
      <c r="AH24" s="25">
        <f t="shared" si="20"/>
        <v>1</v>
      </c>
      <c r="AI24" s="25"/>
      <c r="AJ24" s="25">
        <f t="shared" si="21"/>
        <v>0</v>
      </c>
      <c r="AK24" s="25"/>
      <c r="AL24" s="25">
        <f t="shared" si="22"/>
        <v>0</v>
      </c>
      <c r="AM24" s="25"/>
      <c r="AN24" s="26">
        <f aca="true" t="shared" si="23" ref="AN24:AN29">COUNTIF(Z24:AM24,1)</f>
        <v>3</v>
      </c>
      <c r="AO24" s="1"/>
      <c r="AP24" s="1"/>
    </row>
    <row r="25" spans="1:42" ht="12.75">
      <c r="A25" s="1"/>
      <c r="B25" s="11"/>
      <c r="C25" s="39" t="s">
        <v>20</v>
      </c>
      <c r="D25" s="40">
        <v>4</v>
      </c>
      <c r="E25" s="41">
        <v>2</v>
      </c>
      <c r="F25" s="42">
        <v>0</v>
      </c>
      <c r="G25" s="41">
        <v>4</v>
      </c>
      <c r="H25" s="30"/>
      <c r="I25" s="30"/>
      <c r="J25" s="15">
        <v>0</v>
      </c>
      <c r="K25" s="18">
        <v>4</v>
      </c>
      <c r="L25" s="43">
        <v>1</v>
      </c>
      <c r="M25" s="18">
        <v>4</v>
      </c>
      <c r="N25" s="44" t="b">
        <f>IF(I28&lt;&gt;"",I28)</f>
        <v>0</v>
      </c>
      <c r="O25" s="45" t="b">
        <f>IF(H28&lt;&gt;"",H28)</f>
        <v>0</v>
      </c>
      <c r="P25" s="15" t="b">
        <v>0</v>
      </c>
      <c r="Q25" s="46" t="b">
        <v>0</v>
      </c>
      <c r="R25" s="47" t="s">
        <v>20</v>
      </c>
      <c r="S25" s="35">
        <v>1</v>
      </c>
      <c r="T25" s="36">
        <v>0.35714285714285715</v>
      </c>
      <c r="U25" s="37">
        <v>5</v>
      </c>
      <c r="V25" s="1"/>
      <c r="W25" s="1"/>
      <c r="X25" s="1"/>
      <c r="Y25" s="38" t="s">
        <v>14</v>
      </c>
      <c r="Z25" s="25">
        <f t="shared" si="16"/>
        <v>1</v>
      </c>
      <c r="AA25" s="25"/>
      <c r="AB25" s="25">
        <f t="shared" si="17"/>
        <v>0</v>
      </c>
      <c r="AC25" s="25"/>
      <c r="AD25" s="25">
        <f t="shared" si="18"/>
        <v>0</v>
      </c>
      <c r="AE25" s="25"/>
      <c r="AF25" s="25">
        <f t="shared" si="19"/>
        <v>0</v>
      </c>
      <c r="AG25" s="25"/>
      <c r="AH25" s="25">
        <f t="shared" si="20"/>
        <v>0</v>
      </c>
      <c r="AI25" s="25"/>
      <c r="AJ25" s="25">
        <f t="shared" si="21"/>
        <v>0</v>
      </c>
      <c r="AK25" s="25"/>
      <c r="AL25" s="25">
        <f t="shared" si="22"/>
        <v>0</v>
      </c>
      <c r="AM25" s="25"/>
      <c r="AN25" s="26">
        <f t="shared" si="23"/>
        <v>1</v>
      </c>
      <c r="AO25" s="1"/>
      <c r="AP25" s="1"/>
    </row>
    <row r="26" spans="1:42" ht="12.75">
      <c r="A26" s="1"/>
      <c r="B26" s="11"/>
      <c r="C26" s="27" t="s">
        <v>148</v>
      </c>
      <c r="D26" s="49">
        <v>1</v>
      </c>
      <c r="E26" s="29">
        <v>4</v>
      </c>
      <c r="F26" s="50">
        <v>4</v>
      </c>
      <c r="G26" s="29">
        <v>2</v>
      </c>
      <c r="H26" s="51">
        <v>4</v>
      </c>
      <c r="I26" s="29">
        <v>0</v>
      </c>
      <c r="J26" s="30"/>
      <c r="K26" s="30"/>
      <c r="L26" s="52">
        <v>4</v>
      </c>
      <c r="M26" s="32">
        <v>1</v>
      </c>
      <c r="N26" s="53" t="b">
        <f>IF(K28&lt;&gt;"",K28)</f>
        <v>0</v>
      </c>
      <c r="O26" s="54" t="b">
        <f>IF(J28&lt;&gt;"",J28)</f>
        <v>0</v>
      </c>
      <c r="P26" s="31" t="b">
        <v>0</v>
      </c>
      <c r="Q26" s="33" t="b">
        <v>0</v>
      </c>
      <c r="R26" s="34" t="s">
        <v>148</v>
      </c>
      <c r="S26" s="35">
        <v>3</v>
      </c>
      <c r="T26" s="36">
        <v>1.8571428571428572</v>
      </c>
      <c r="U26" s="48">
        <v>2</v>
      </c>
      <c r="V26" s="1"/>
      <c r="W26" s="1"/>
      <c r="X26" s="1"/>
      <c r="Y26" s="38" t="s">
        <v>15</v>
      </c>
      <c r="Z26" s="25">
        <f t="shared" si="16"/>
        <v>0</v>
      </c>
      <c r="AA26" s="25"/>
      <c r="AB26" s="25">
        <f t="shared" si="17"/>
        <v>1</v>
      </c>
      <c r="AC26" s="25"/>
      <c r="AD26" s="25">
        <f t="shared" si="18"/>
        <v>1</v>
      </c>
      <c r="AE26" s="25"/>
      <c r="AF26" s="25">
        <f t="shared" si="19"/>
        <v>0</v>
      </c>
      <c r="AG26" s="25"/>
      <c r="AH26" s="25">
        <f t="shared" si="20"/>
        <v>1</v>
      </c>
      <c r="AI26" s="25"/>
      <c r="AJ26" s="25">
        <f t="shared" si="21"/>
        <v>0</v>
      </c>
      <c r="AK26" s="25"/>
      <c r="AL26" s="25">
        <f t="shared" si="22"/>
        <v>0</v>
      </c>
      <c r="AM26" s="25"/>
      <c r="AN26" s="26">
        <f t="shared" si="23"/>
        <v>3</v>
      </c>
      <c r="AO26" s="1"/>
      <c r="AP26" s="1"/>
    </row>
    <row r="27" spans="1:42" ht="13.5" thickBot="1">
      <c r="A27" s="1"/>
      <c r="B27" s="11"/>
      <c r="C27" s="440" t="s">
        <v>167</v>
      </c>
      <c r="D27" s="441">
        <v>4</v>
      </c>
      <c r="E27" s="69">
        <v>3</v>
      </c>
      <c r="F27" s="68">
        <v>2</v>
      </c>
      <c r="G27" s="65">
        <v>4</v>
      </c>
      <c r="H27" s="66">
        <v>4</v>
      </c>
      <c r="I27" s="69">
        <v>1</v>
      </c>
      <c r="J27" s="68">
        <v>1</v>
      </c>
      <c r="K27" s="65">
        <v>4</v>
      </c>
      <c r="L27" s="442"/>
      <c r="M27" s="443"/>
      <c r="N27" s="444" t="b">
        <v>0</v>
      </c>
      <c r="O27" s="445" t="b">
        <v>0</v>
      </c>
      <c r="P27" s="444" t="b">
        <v>0</v>
      </c>
      <c r="Q27" s="446" t="b">
        <v>0</v>
      </c>
      <c r="R27" s="72" t="s">
        <v>167</v>
      </c>
      <c r="S27" s="73">
        <v>2</v>
      </c>
      <c r="T27" s="74">
        <v>0.9166666666666666</v>
      </c>
      <c r="U27" s="75">
        <v>3</v>
      </c>
      <c r="V27" s="1"/>
      <c r="W27" s="1"/>
      <c r="X27" s="1"/>
      <c r="Y27" s="38" t="s">
        <v>16</v>
      </c>
      <c r="Z27" s="25">
        <f t="shared" si="16"/>
        <v>1</v>
      </c>
      <c r="AA27" s="25"/>
      <c r="AB27" s="25">
        <f t="shared" si="17"/>
        <v>0</v>
      </c>
      <c r="AC27" s="25"/>
      <c r="AD27" s="25">
        <f t="shared" si="18"/>
        <v>1</v>
      </c>
      <c r="AE27" s="25"/>
      <c r="AF27" s="25">
        <f t="shared" si="19"/>
        <v>0</v>
      </c>
      <c r="AG27" s="25"/>
      <c r="AH27" s="25">
        <f t="shared" si="20"/>
        <v>0</v>
      </c>
      <c r="AI27" s="25"/>
      <c r="AJ27" s="25">
        <f t="shared" si="21"/>
        <v>0</v>
      </c>
      <c r="AK27" s="25"/>
      <c r="AL27" s="25">
        <f t="shared" si="22"/>
        <v>0</v>
      </c>
      <c r="AM27" s="25"/>
      <c r="AN27" s="26">
        <f t="shared" si="23"/>
        <v>2</v>
      </c>
      <c r="AO27" s="1"/>
      <c r="AP27" s="1"/>
    </row>
    <row r="28" spans="1:42" ht="12.75" hidden="1">
      <c r="A28" s="1"/>
      <c r="B28" s="11"/>
      <c r="C28" s="425" t="s">
        <v>17</v>
      </c>
      <c r="D28" s="426"/>
      <c r="E28" s="427"/>
      <c r="F28" s="428"/>
      <c r="G28" s="429"/>
      <c r="H28" s="430"/>
      <c r="I28" s="427"/>
      <c r="J28" s="428"/>
      <c r="K28" s="429"/>
      <c r="L28" s="430"/>
      <c r="M28" s="431"/>
      <c r="N28" s="432"/>
      <c r="O28" s="433"/>
      <c r="P28" s="434" t="b">
        <v>0</v>
      </c>
      <c r="Q28" s="435" t="b">
        <v>0</v>
      </c>
      <c r="R28" s="436" t="s">
        <v>17</v>
      </c>
      <c r="S28" s="437">
        <v>0</v>
      </c>
      <c r="T28" s="438" t="e">
        <v>#DIV/0!</v>
      </c>
      <c r="U28" s="439"/>
      <c r="V28" s="1"/>
      <c r="W28" s="1"/>
      <c r="X28" s="1"/>
      <c r="Y28" s="38" t="s">
        <v>17</v>
      </c>
      <c r="Z28" s="25">
        <f t="shared" si="16"/>
        <v>0</v>
      </c>
      <c r="AA28" s="25"/>
      <c r="AB28" s="25">
        <f t="shared" si="17"/>
        <v>0</v>
      </c>
      <c r="AC28" s="25"/>
      <c r="AD28" s="25">
        <f t="shared" si="18"/>
        <v>0</v>
      </c>
      <c r="AE28" s="25"/>
      <c r="AF28" s="25">
        <f t="shared" si="19"/>
        <v>0</v>
      </c>
      <c r="AG28" s="25"/>
      <c r="AH28" s="25">
        <f t="shared" si="20"/>
        <v>0</v>
      </c>
      <c r="AI28" s="25"/>
      <c r="AJ28" s="25">
        <f t="shared" si="21"/>
        <v>0</v>
      </c>
      <c r="AK28" s="25"/>
      <c r="AL28" s="25">
        <f t="shared" si="22"/>
        <v>0</v>
      </c>
      <c r="AM28" s="25"/>
      <c r="AN28" s="26">
        <f t="shared" si="23"/>
        <v>0</v>
      </c>
      <c r="AO28" s="1"/>
      <c r="AP28" s="1"/>
    </row>
    <row r="29" spans="1:42" ht="13.5" hidden="1" thickBot="1">
      <c r="A29" s="1"/>
      <c r="B29" s="11"/>
      <c r="C29" s="63" t="s">
        <v>18</v>
      </c>
      <c r="D29" s="64"/>
      <c r="E29" s="65"/>
      <c r="F29" s="66"/>
      <c r="G29" s="65"/>
      <c r="H29" s="66"/>
      <c r="I29" s="65"/>
      <c r="J29" s="66"/>
      <c r="K29" s="65"/>
      <c r="L29" s="67"/>
      <c r="M29" s="65"/>
      <c r="N29" s="68"/>
      <c r="O29" s="69"/>
      <c r="P29" s="70"/>
      <c r="Q29" s="71"/>
      <c r="R29" s="72" t="s">
        <v>18</v>
      </c>
      <c r="S29" s="73">
        <v>0</v>
      </c>
      <c r="T29" s="74" t="e">
        <v>#DIV/0!</v>
      </c>
      <c r="U29" s="75"/>
      <c r="V29" s="1"/>
      <c r="W29" s="1"/>
      <c r="X29" s="1"/>
      <c r="Y29" s="76" t="s">
        <v>18</v>
      </c>
      <c r="Z29" s="77">
        <f t="shared" si="16"/>
        <v>0</v>
      </c>
      <c r="AA29" s="77"/>
      <c r="AB29" s="77">
        <f t="shared" si="17"/>
        <v>0</v>
      </c>
      <c r="AC29" s="77"/>
      <c r="AD29" s="77">
        <f t="shared" si="18"/>
        <v>0</v>
      </c>
      <c r="AE29" s="77"/>
      <c r="AF29" s="77">
        <f t="shared" si="19"/>
        <v>0</v>
      </c>
      <c r="AG29" s="77"/>
      <c r="AH29" s="77">
        <f t="shared" si="20"/>
        <v>0</v>
      </c>
      <c r="AI29" s="77"/>
      <c r="AJ29" s="77">
        <f t="shared" si="21"/>
        <v>0</v>
      </c>
      <c r="AK29" s="77"/>
      <c r="AL29" s="77">
        <f t="shared" si="22"/>
        <v>0</v>
      </c>
      <c r="AM29" s="77"/>
      <c r="AN29" s="78">
        <f t="shared" si="23"/>
        <v>0</v>
      </c>
      <c r="AO29" s="1"/>
      <c r="AP29" s="1"/>
    </row>
    <row r="30" spans="1:42"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3.5" thickBo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90" thickBot="1">
      <c r="A32" s="1"/>
      <c r="B32" s="1"/>
      <c r="C32" s="4">
        <v>4</v>
      </c>
      <c r="D32" s="461" t="s">
        <v>155</v>
      </c>
      <c r="E32" s="462"/>
      <c r="F32" s="463" t="s">
        <v>71</v>
      </c>
      <c r="G32" s="462"/>
      <c r="H32" s="461" t="s">
        <v>1</v>
      </c>
      <c r="I32" s="462"/>
      <c r="J32" s="463" t="s">
        <v>152</v>
      </c>
      <c r="K32" s="462"/>
      <c r="L32" s="461" t="s">
        <v>145</v>
      </c>
      <c r="M32" s="464"/>
      <c r="N32" s="465" t="s">
        <v>17</v>
      </c>
      <c r="O32" s="466"/>
      <c r="P32" s="465" t="s">
        <v>18</v>
      </c>
      <c r="Q32" s="467"/>
      <c r="R32" s="5"/>
      <c r="S32" s="6" t="s">
        <v>7</v>
      </c>
      <c r="T32" s="7" t="s">
        <v>8</v>
      </c>
      <c r="U32" s="3" t="s">
        <v>9</v>
      </c>
      <c r="V32" s="1"/>
      <c r="W32" s="1"/>
      <c r="X32" s="1"/>
      <c r="Y32" s="470" t="s">
        <v>10</v>
      </c>
      <c r="Z32" s="469"/>
      <c r="AA32" s="469"/>
      <c r="AB32" s="469"/>
      <c r="AC32" s="469"/>
      <c r="AD32" s="469"/>
      <c r="AE32" s="469"/>
      <c r="AF32" s="469"/>
      <c r="AG32" s="469"/>
      <c r="AH32" s="469"/>
      <c r="AI32" s="469"/>
      <c r="AJ32" s="469"/>
      <c r="AK32" s="469"/>
      <c r="AL32" s="469"/>
      <c r="AM32" s="9"/>
      <c r="AN32" s="10" t="s">
        <v>11</v>
      </c>
      <c r="AO32" s="1"/>
      <c r="AP32" s="1"/>
    </row>
    <row r="33" spans="1:42" ht="12.75">
      <c r="A33" s="1"/>
      <c r="B33" s="11"/>
      <c r="C33" s="12" t="s">
        <v>155</v>
      </c>
      <c r="D33" s="13"/>
      <c r="E33" s="14"/>
      <c r="F33" s="15">
        <v>4</v>
      </c>
      <c r="G33" s="16">
        <v>3</v>
      </c>
      <c r="H33" s="15">
        <v>3</v>
      </c>
      <c r="I33" s="16">
        <v>4</v>
      </c>
      <c r="J33" s="15">
        <v>4</v>
      </c>
      <c r="K33" s="16">
        <v>3</v>
      </c>
      <c r="L33" s="15">
        <v>4</v>
      </c>
      <c r="M33" s="16">
        <v>3</v>
      </c>
      <c r="N33" s="17" t="b">
        <v>0</v>
      </c>
      <c r="O33" s="18" t="b">
        <v>0</v>
      </c>
      <c r="P33" s="15" t="b">
        <v>0</v>
      </c>
      <c r="Q33" s="19" t="b">
        <v>0</v>
      </c>
      <c r="R33" s="20" t="s">
        <v>155</v>
      </c>
      <c r="S33" s="21">
        <v>3</v>
      </c>
      <c r="T33" s="22">
        <v>1.1538461538461537</v>
      </c>
      <c r="U33" s="23">
        <v>2</v>
      </c>
      <c r="V33" s="1"/>
      <c r="W33" s="1"/>
      <c r="X33" s="1"/>
      <c r="Y33" s="24" t="s">
        <v>12</v>
      </c>
      <c r="Z33" s="25">
        <f aca="true" t="shared" si="24" ref="Z33:Z39">IF(D33&gt;E33,1,0)</f>
        <v>0</v>
      </c>
      <c r="AA33" s="25"/>
      <c r="AB33" s="25">
        <f aca="true" t="shared" si="25" ref="AB33:AB39">IF(F33&gt;G33,1,0)</f>
        <v>1</v>
      </c>
      <c r="AC33" s="25"/>
      <c r="AD33" s="25">
        <f aca="true" t="shared" si="26" ref="AD33:AD39">IF(H33&gt;I33,1,0)</f>
        <v>0</v>
      </c>
      <c r="AE33" s="25"/>
      <c r="AF33" s="25">
        <f aca="true" t="shared" si="27" ref="AF33:AF39">IF(J33&gt;K33,1,0)</f>
        <v>1</v>
      </c>
      <c r="AG33" s="25"/>
      <c r="AH33" s="25">
        <f aca="true" t="shared" si="28" ref="AH33:AH39">IF(L33&gt;M33,1,0)</f>
        <v>1</v>
      </c>
      <c r="AI33" s="25"/>
      <c r="AJ33" s="25">
        <f aca="true" t="shared" si="29" ref="AJ33:AJ39">IF(N33&gt;O33,1,0)</f>
        <v>0</v>
      </c>
      <c r="AK33" s="25"/>
      <c r="AL33" s="25">
        <f aca="true" t="shared" si="30" ref="AL33:AL39">IF(P33&gt;Q33,1,0)</f>
        <v>0</v>
      </c>
      <c r="AM33" s="25"/>
      <c r="AN33" s="26">
        <f>COUNTIF(Z33:AM33,1)</f>
        <v>3</v>
      </c>
      <c r="AO33" s="1"/>
      <c r="AP33" s="1"/>
    </row>
    <row r="34" spans="1:42" ht="12.75">
      <c r="A34" s="1"/>
      <c r="B34" s="11"/>
      <c r="C34" s="27" t="s">
        <v>71</v>
      </c>
      <c r="D34" s="28">
        <v>3</v>
      </c>
      <c r="E34" s="29">
        <v>4</v>
      </c>
      <c r="F34" s="30"/>
      <c r="G34" s="30"/>
      <c r="H34" s="31">
        <v>4</v>
      </c>
      <c r="I34" s="32">
        <v>1</v>
      </c>
      <c r="J34" s="31">
        <v>4</v>
      </c>
      <c r="K34" s="32">
        <v>1</v>
      </c>
      <c r="L34" s="31">
        <v>4</v>
      </c>
      <c r="M34" s="32">
        <v>1</v>
      </c>
      <c r="N34" s="31" t="b">
        <v>0</v>
      </c>
      <c r="O34" s="32" t="b">
        <v>0</v>
      </c>
      <c r="P34" s="31" t="b">
        <v>0</v>
      </c>
      <c r="Q34" s="33" t="b">
        <v>0</v>
      </c>
      <c r="R34" s="34" t="s">
        <v>71</v>
      </c>
      <c r="S34" s="35">
        <v>3</v>
      </c>
      <c r="T34" s="36">
        <v>2.142857142857143</v>
      </c>
      <c r="U34" s="37">
        <v>1</v>
      </c>
      <c r="V34" s="1"/>
      <c r="W34" s="1"/>
      <c r="X34" s="1"/>
      <c r="Y34" s="38" t="s">
        <v>13</v>
      </c>
      <c r="Z34" s="25">
        <f t="shared" si="24"/>
        <v>0</v>
      </c>
      <c r="AA34" s="25"/>
      <c r="AB34" s="25">
        <f t="shared" si="25"/>
        <v>0</v>
      </c>
      <c r="AC34" s="25"/>
      <c r="AD34" s="25">
        <f t="shared" si="26"/>
        <v>1</v>
      </c>
      <c r="AE34" s="25"/>
      <c r="AF34" s="25">
        <f t="shared" si="27"/>
        <v>1</v>
      </c>
      <c r="AG34" s="25"/>
      <c r="AH34" s="25">
        <f t="shared" si="28"/>
        <v>1</v>
      </c>
      <c r="AI34" s="25"/>
      <c r="AJ34" s="25">
        <f t="shared" si="29"/>
        <v>0</v>
      </c>
      <c r="AK34" s="25"/>
      <c r="AL34" s="25">
        <f t="shared" si="30"/>
        <v>0</v>
      </c>
      <c r="AM34" s="25"/>
      <c r="AN34" s="26">
        <f aca="true" t="shared" si="31" ref="AN34:AN39">COUNTIF(Z34:AM34,1)</f>
        <v>3</v>
      </c>
      <c r="AO34" s="1"/>
      <c r="AP34" s="1"/>
    </row>
    <row r="35" spans="1:42" ht="12.75">
      <c r="A35" s="1"/>
      <c r="B35" s="11"/>
      <c r="C35" s="39" t="s">
        <v>1</v>
      </c>
      <c r="D35" s="40">
        <v>4</v>
      </c>
      <c r="E35" s="41">
        <v>3</v>
      </c>
      <c r="F35" s="42">
        <v>1</v>
      </c>
      <c r="G35" s="41">
        <v>4</v>
      </c>
      <c r="H35" s="30"/>
      <c r="I35" s="30"/>
      <c r="J35" s="15">
        <v>4</v>
      </c>
      <c r="K35" s="18">
        <v>2</v>
      </c>
      <c r="L35" s="43">
        <v>0</v>
      </c>
      <c r="M35" s="18">
        <v>4</v>
      </c>
      <c r="N35" s="44" t="b">
        <f>IF(I38&lt;&gt;"",I38)</f>
        <v>0</v>
      </c>
      <c r="O35" s="45" t="b">
        <f>IF(H38&lt;&gt;"",H38)</f>
        <v>0</v>
      </c>
      <c r="P35" s="15" t="b">
        <v>0</v>
      </c>
      <c r="Q35" s="46" t="b">
        <v>0</v>
      </c>
      <c r="R35" s="47" t="s">
        <v>1</v>
      </c>
      <c r="S35" s="35">
        <v>2</v>
      </c>
      <c r="T35" s="36">
        <v>0.6923076923076923</v>
      </c>
      <c r="U35" s="37">
        <v>4</v>
      </c>
      <c r="V35" s="1"/>
      <c r="W35" s="1"/>
      <c r="X35" s="1"/>
      <c r="Y35" s="38" t="s">
        <v>14</v>
      </c>
      <c r="Z35" s="25">
        <f t="shared" si="24"/>
        <v>1</v>
      </c>
      <c r="AA35" s="25"/>
      <c r="AB35" s="25">
        <f t="shared" si="25"/>
        <v>0</v>
      </c>
      <c r="AC35" s="25"/>
      <c r="AD35" s="25">
        <f t="shared" si="26"/>
        <v>0</v>
      </c>
      <c r="AE35" s="25"/>
      <c r="AF35" s="25">
        <f t="shared" si="27"/>
        <v>1</v>
      </c>
      <c r="AG35" s="25"/>
      <c r="AH35" s="25">
        <f t="shared" si="28"/>
        <v>0</v>
      </c>
      <c r="AI35" s="25"/>
      <c r="AJ35" s="25">
        <f t="shared" si="29"/>
        <v>0</v>
      </c>
      <c r="AK35" s="25"/>
      <c r="AL35" s="25">
        <f t="shared" si="30"/>
        <v>0</v>
      </c>
      <c r="AM35" s="25"/>
      <c r="AN35" s="26">
        <f t="shared" si="31"/>
        <v>2</v>
      </c>
      <c r="AO35" s="1"/>
      <c r="AP35" s="1"/>
    </row>
    <row r="36" spans="1:42" ht="12.75">
      <c r="A36" s="1"/>
      <c r="B36" s="11"/>
      <c r="C36" s="27" t="s">
        <v>152</v>
      </c>
      <c r="D36" s="49">
        <v>3</v>
      </c>
      <c r="E36" s="29">
        <v>4</v>
      </c>
      <c r="F36" s="50">
        <v>1</v>
      </c>
      <c r="G36" s="29">
        <v>4</v>
      </c>
      <c r="H36" s="51">
        <v>2</v>
      </c>
      <c r="I36" s="29">
        <v>4</v>
      </c>
      <c r="J36" s="30"/>
      <c r="K36" s="30"/>
      <c r="L36" s="52">
        <v>1</v>
      </c>
      <c r="M36" s="32">
        <v>4</v>
      </c>
      <c r="N36" s="53" t="b">
        <f>IF(K38&lt;&gt;"",K38)</f>
        <v>0</v>
      </c>
      <c r="O36" s="54" t="b">
        <f>IF(J38&lt;&gt;"",J38)</f>
        <v>0</v>
      </c>
      <c r="P36" s="31" t="b">
        <v>0</v>
      </c>
      <c r="Q36" s="33" t="b">
        <v>0</v>
      </c>
      <c r="R36" s="34" t="s">
        <v>152</v>
      </c>
      <c r="S36" s="35">
        <v>0</v>
      </c>
      <c r="T36" s="36">
        <v>0.4375</v>
      </c>
      <c r="U36" s="37">
        <v>5</v>
      </c>
      <c r="V36" s="1"/>
      <c r="W36" s="1"/>
      <c r="X36" s="1"/>
      <c r="Y36" s="38" t="s">
        <v>15</v>
      </c>
      <c r="Z36" s="25">
        <f t="shared" si="24"/>
        <v>0</v>
      </c>
      <c r="AA36" s="25"/>
      <c r="AB36" s="25">
        <f t="shared" si="25"/>
        <v>0</v>
      </c>
      <c r="AC36" s="25"/>
      <c r="AD36" s="25">
        <f t="shared" si="26"/>
        <v>0</v>
      </c>
      <c r="AE36" s="25"/>
      <c r="AF36" s="25">
        <f t="shared" si="27"/>
        <v>0</v>
      </c>
      <c r="AG36" s="25"/>
      <c r="AH36" s="25">
        <f t="shared" si="28"/>
        <v>0</v>
      </c>
      <c r="AI36" s="25"/>
      <c r="AJ36" s="25">
        <f t="shared" si="29"/>
        <v>0</v>
      </c>
      <c r="AK36" s="25"/>
      <c r="AL36" s="25">
        <f t="shared" si="30"/>
        <v>0</v>
      </c>
      <c r="AM36" s="25"/>
      <c r="AN36" s="26">
        <f t="shared" si="31"/>
        <v>0</v>
      </c>
      <c r="AO36" s="1"/>
      <c r="AP36" s="1"/>
    </row>
    <row r="37" spans="1:42" ht="12" customHeight="1" thickBot="1">
      <c r="A37" s="1"/>
      <c r="B37" s="11"/>
      <c r="C37" s="440" t="s">
        <v>145</v>
      </c>
      <c r="D37" s="441">
        <v>3</v>
      </c>
      <c r="E37" s="69">
        <v>4</v>
      </c>
      <c r="F37" s="68">
        <v>1</v>
      </c>
      <c r="G37" s="65">
        <v>4</v>
      </c>
      <c r="H37" s="66">
        <v>4</v>
      </c>
      <c r="I37" s="69">
        <v>0</v>
      </c>
      <c r="J37" s="68">
        <v>4</v>
      </c>
      <c r="K37" s="65">
        <v>1</v>
      </c>
      <c r="L37" s="442"/>
      <c r="M37" s="443"/>
      <c r="N37" s="444" t="b">
        <v>0</v>
      </c>
      <c r="O37" s="445" t="b">
        <v>0</v>
      </c>
      <c r="P37" s="444" t="b">
        <v>0</v>
      </c>
      <c r="Q37" s="446" t="b">
        <v>0</v>
      </c>
      <c r="R37" s="72" t="s">
        <v>145</v>
      </c>
      <c r="S37" s="73">
        <v>2</v>
      </c>
      <c r="T37" s="74">
        <v>1.3333333333333333</v>
      </c>
      <c r="U37" s="75">
        <v>3</v>
      </c>
      <c r="V37" s="1"/>
      <c r="W37" s="1"/>
      <c r="X37" s="1"/>
      <c r="Y37" s="38" t="s">
        <v>16</v>
      </c>
      <c r="Z37" s="25">
        <f t="shared" si="24"/>
        <v>0</v>
      </c>
      <c r="AA37" s="25"/>
      <c r="AB37" s="25">
        <f t="shared" si="25"/>
        <v>0</v>
      </c>
      <c r="AC37" s="25"/>
      <c r="AD37" s="25">
        <f t="shared" si="26"/>
        <v>1</v>
      </c>
      <c r="AE37" s="25"/>
      <c r="AF37" s="25">
        <f t="shared" si="27"/>
        <v>1</v>
      </c>
      <c r="AG37" s="25"/>
      <c r="AH37" s="25">
        <f t="shared" si="28"/>
        <v>0</v>
      </c>
      <c r="AI37" s="25"/>
      <c r="AJ37" s="25">
        <f t="shared" si="29"/>
        <v>0</v>
      </c>
      <c r="AK37" s="25"/>
      <c r="AL37" s="25">
        <f t="shared" si="30"/>
        <v>0</v>
      </c>
      <c r="AM37" s="25"/>
      <c r="AN37" s="26">
        <f t="shared" si="31"/>
        <v>2</v>
      </c>
      <c r="AO37" s="1"/>
      <c r="AP37" s="1"/>
    </row>
    <row r="38" spans="1:42" ht="12.75" hidden="1">
      <c r="A38" s="1"/>
      <c r="B38" s="11"/>
      <c r="C38" s="425" t="s">
        <v>17</v>
      </c>
      <c r="D38" s="426"/>
      <c r="E38" s="427"/>
      <c r="F38" s="428"/>
      <c r="G38" s="429"/>
      <c r="H38" s="430"/>
      <c r="I38" s="427"/>
      <c r="J38" s="428"/>
      <c r="K38" s="429"/>
      <c r="L38" s="430"/>
      <c r="M38" s="431"/>
      <c r="N38" s="432"/>
      <c r="O38" s="433"/>
      <c r="P38" s="434" t="b">
        <v>0</v>
      </c>
      <c r="Q38" s="435" t="b">
        <v>0</v>
      </c>
      <c r="R38" s="436" t="s">
        <v>17</v>
      </c>
      <c r="S38" s="437">
        <v>0</v>
      </c>
      <c r="T38" s="438" t="e">
        <v>#DIV/0!</v>
      </c>
      <c r="U38" s="439"/>
      <c r="V38" s="1"/>
      <c r="W38" s="1"/>
      <c r="X38" s="1"/>
      <c r="Y38" s="38" t="s">
        <v>17</v>
      </c>
      <c r="Z38" s="25">
        <f t="shared" si="24"/>
        <v>0</v>
      </c>
      <c r="AA38" s="25"/>
      <c r="AB38" s="25">
        <f t="shared" si="25"/>
        <v>0</v>
      </c>
      <c r="AC38" s="25"/>
      <c r="AD38" s="25">
        <f t="shared" si="26"/>
        <v>0</v>
      </c>
      <c r="AE38" s="25"/>
      <c r="AF38" s="25">
        <f t="shared" si="27"/>
        <v>0</v>
      </c>
      <c r="AG38" s="25"/>
      <c r="AH38" s="25">
        <f t="shared" si="28"/>
        <v>0</v>
      </c>
      <c r="AI38" s="25"/>
      <c r="AJ38" s="25">
        <f t="shared" si="29"/>
        <v>0</v>
      </c>
      <c r="AK38" s="25"/>
      <c r="AL38" s="25">
        <f t="shared" si="30"/>
        <v>0</v>
      </c>
      <c r="AM38" s="25"/>
      <c r="AN38" s="26">
        <f t="shared" si="31"/>
        <v>0</v>
      </c>
      <c r="AO38" s="1"/>
      <c r="AP38" s="1"/>
    </row>
    <row r="39" spans="1:42" ht="13.5" hidden="1" thickBot="1">
      <c r="A39" s="1"/>
      <c r="B39" s="11"/>
      <c r="C39" s="63" t="s">
        <v>18</v>
      </c>
      <c r="D39" s="64"/>
      <c r="E39" s="65"/>
      <c r="F39" s="66"/>
      <c r="G39" s="65"/>
      <c r="H39" s="66"/>
      <c r="I39" s="65"/>
      <c r="J39" s="66"/>
      <c r="K39" s="65"/>
      <c r="L39" s="67"/>
      <c r="M39" s="65"/>
      <c r="N39" s="68"/>
      <c r="O39" s="69"/>
      <c r="P39" s="70"/>
      <c r="Q39" s="71"/>
      <c r="R39" s="72" t="s">
        <v>18</v>
      </c>
      <c r="S39" s="73">
        <v>0</v>
      </c>
      <c r="T39" s="74" t="e">
        <v>#DIV/0!</v>
      </c>
      <c r="U39" s="75"/>
      <c r="V39" s="1"/>
      <c r="W39" s="1"/>
      <c r="X39" s="1"/>
      <c r="Y39" s="76" t="s">
        <v>18</v>
      </c>
      <c r="Z39" s="77">
        <f t="shared" si="24"/>
        <v>0</v>
      </c>
      <c r="AA39" s="77"/>
      <c r="AB39" s="77">
        <f t="shared" si="25"/>
        <v>0</v>
      </c>
      <c r="AC39" s="77"/>
      <c r="AD39" s="77">
        <f t="shared" si="26"/>
        <v>0</v>
      </c>
      <c r="AE39" s="77"/>
      <c r="AF39" s="77">
        <f t="shared" si="27"/>
        <v>0</v>
      </c>
      <c r="AG39" s="77"/>
      <c r="AH39" s="77">
        <f t="shared" si="28"/>
        <v>0</v>
      </c>
      <c r="AI39" s="77"/>
      <c r="AJ39" s="77">
        <f t="shared" si="29"/>
        <v>0</v>
      </c>
      <c r="AK39" s="77"/>
      <c r="AL39" s="77">
        <f t="shared" si="30"/>
        <v>0</v>
      </c>
      <c r="AM39" s="77"/>
      <c r="AN39" s="78">
        <f t="shared" si="31"/>
        <v>0</v>
      </c>
      <c r="AO39" s="1"/>
      <c r="AP39" s="1"/>
    </row>
    <row r="40" spans="1:42"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sheetData>
  <mergeCells count="32">
    <mergeCell ref="L32:M32"/>
    <mergeCell ref="N32:O32"/>
    <mergeCell ref="P32:Q32"/>
    <mergeCell ref="Y32:AL32"/>
    <mergeCell ref="D32:E32"/>
    <mergeCell ref="F32:G32"/>
    <mergeCell ref="H32:I32"/>
    <mergeCell ref="J32:K32"/>
    <mergeCell ref="L22:M22"/>
    <mergeCell ref="N22:O22"/>
    <mergeCell ref="P22:Q22"/>
    <mergeCell ref="Y22:AL22"/>
    <mergeCell ref="D22:E22"/>
    <mergeCell ref="F22:G22"/>
    <mergeCell ref="H22:I22"/>
    <mergeCell ref="J22:K22"/>
    <mergeCell ref="L12:M12"/>
    <mergeCell ref="N12:O12"/>
    <mergeCell ref="P12:Q12"/>
    <mergeCell ref="Y12:AL12"/>
    <mergeCell ref="D12:E12"/>
    <mergeCell ref="F12:G12"/>
    <mergeCell ref="H12:I12"/>
    <mergeCell ref="J12:K12"/>
    <mergeCell ref="L2:M2"/>
    <mergeCell ref="N2:O2"/>
    <mergeCell ref="P2:Q2"/>
    <mergeCell ref="Y2:AL2"/>
    <mergeCell ref="D2:E2"/>
    <mergeCell ref="F2:G2"/>
    <mergeCell ref="H2:I2"/>
    <mergeCell ref="J2:K2"/>
  </mergeCells>
  <conditionalFormatting sqref="T3:T9 T13:T19 T23:T29 T33:T39">
    <cfRule type="cellIs" priority="1" dxfId="0" operator="greaterThan" stopIfTrue="1">
      <formula>0</formula>
    </cfRule>
  </conditionalFormatting>
  <conditionalFormatting sqref="N27:Q27 J5:Q5 N7:Q7 F23:Q23 F3:Q3 J35:Q35 J15:Q15 N17:Q17 F13:Q13 N37:Q37 F33:Q33 J25:Q25">
    <cfRule type="cellIs" priority="2" dxfId="1" operator="equal" stopIfTrue="1">
      <formula>FALSE</formula>
    </cfRule>
  </conditionalFormatting>
  <conditionalFormatting sqref="P8:Q8 L6:Q6 H4:Q4 P18:Q18 L16:Q16 H14:Q14 P28:Q28 L26:Q26 H24:Q24 P38:Q38 L36:Q36 H34:Q34">
    <cfRule type="cellIs" priority="3" dxfId="2" operator="equal" stopIfTrue="1">
      <formula>FALSE</formula>
    </cfRule>
  </conditionalFormatting>
  <dataValidations count="1">
    <dataValidation allowBlank="1" showInputMessage="1" showErrorMessage="1" errorTitle="Hodnota výsledku" error="Povolená hodnota výsledku je  0 až 100&#10;Ostatní vstupy jsou pokládány za vadné&#10;Pole je možné promazat klávesou Delete" sqref="AN2 I33:R39 E33:E39 G33:G39 I23:I29 J32 E23:E29 C32:D39 S2:S9 T3:T9 J2:J9 U2:U9 K3:K9 I3:I9 C2:D9 E3:E9 G3:G9 L2:P9 H2:H8 F2:F9 Q3:R9 S12:S19 T13:T19 U12:U19 X2 H12:H19 L12:P12 S22:S29 T23:T29 U22:U29 I13:I19 F12:F19 H22:H29 L22:P22 K13:R19 S32:S39 T33:T39 J12:J19 U32:U39 G23:G29 F22:F29 H32:H39 L32:P32 K23:R29 J22:J29 E13:E19 F32:F39 G13:G19 C12:D19 C22:D29 Y33:Y39 AN32 Y23:Y29 AN22 Y13:Y19 AN12 Y3:Y9"/>
  </dataValidation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O81"/>
  <sheetViews>
    <sheetView showGridLines="0" showRowColHeaders="0" workbookViewId="0" topLeftCell="D1">
      <selection activeCell="U43" sqref="U43"/>
    </sheetView>
  </sheetViews>
  <sheetFormatPr defaultColWidth="9.00390625" defaultRowHeight="12.75"/>
  <cols>
    <col min="1" max="1" width="0.6171875" style="82" customWidth="1"/>
    <col min="2" max="2" width="0.5" style="82" customWidth="1"/>
    <col min="3" max="3" width="14.625" style="82" customWidth="1"/>
    <col min="4" max="4" width="3.50390625" style="82" customWidth="1"/>
    <col min="5" max="5" width="3.625" style="82" hidden="1" customWidth="1"/>
    <col min="6" max="6" width="0.5" style="82" customWidth="1"/>
    <col min="7" max="7" width="14.625" style="82" customWidth="1"/>
    <col min="8" max="8" width="3.625" style="82" customWidth="1"/>
    <col min="9" max="9" width="3.625" style="82" hidden="1" customWidth="1"/>
    <col min="10" max="11" width="0.5" style="82" customWidth="1"/>
    <col min="12" max="12" width="14.625" style="82" customWidth="1"/>
    <col min="13" max="13" width="3.50390625" style="82" customWidth="1"/>
    <col min="14" max="14" width="0.12890625" style="82" customWidth="1"/>
    <col min="15" max="16" width="0.5" style="82" customWidth="1"/>
    <col min="17" max="17" width="14.625" style="82" customWidth="1"/>
    <col min="18" max="18" width="3.625" style="82" customWidth="1"/>
    <col min="19" max="19" width="3.625" style="82" hidden="1" customWidth="1"/>
    <col min="20" max="20" width="0.5" style="82" customWidth="1"/>
    <col min="21" max="21" width="2.375" style="82" customWidth="1"/>
    <col min="22" max="22" width="14.625" style="82" customWidth="1"/>
    <col min="23" max="23" width="3.50390625" style="82" customWidth="1"/>
    <col min="24" max="24" width="3.625" style="82" hidden="1" customWidth="1"/>
    <col min="25" max="26" width="0.5" style="82" customWidth="1"/>
    <col min="27" max="27" width="14.625" style="82" customWidth="1"/>
    <col min="28" max="28" width="3.50390625" style="82" customWidth="1"/>
    <col min="29" max="29" width="3.625" style="82" hidden="1" customWidth="1"/>
    <col min="30" max="31" width="0.5" style="82" customWidth="1"/>
    <col min="32" max="32" width="14.625" style="82" customWidth="1"/>
    <col min="33" max="33" width="3.50390625" style="82" customWidth="1"/>
    <col min="34" max="34" width="3.625" style="82" hidden="1" customWidth="1"/>
    <col min="35" max="35" width="1.625" style="82" customWidth="1"/>
    <col min="36" max="36" width="3.625" style="82" customWidth="1"/>
    <col min="37" max="37" width="18.50390625" style="82" customWidth="1"/>
    <col min="38" max="38" width="2.375" style="82" customWidth="1"/>
    <col min="39" max="39" width="3.625" style="91" customWidth="1"/>
    <col min="40" max="40" width="17.50390625" style="82" customWidth="1"/>
    <col min="41" max="16384" width="9.125" style="82" customWidth="1"/>
  </cols>
  <sheetData>
    <row r="1" spans="1:41" ht="12.75" customHeight="1">
      <c r="A1" s="80"/>
      <c r="B1" s="80"/>
      <c r="C1" s="80"/>
      <c r="D1" s="80"/>
      <c r="E1" s="80"/>
      <c r="F1" s="80"/>
      <c r="G1" s="80"/>
      <c r="H1" s="80"/>
      <c r="I1" s="80"/>
      <c r="J1" s="80"/>
      <c r="K1" s="80"/>
      <c r="L1" s="450" t="s">
        <v>26</v>
      </c>
      <c r="M1" s="473"/>
      <c r="N1" s="473"/>
      <c r="O1" s="473"/>
      <c r="P1" s="473"/>
      <c r="Q1" s="473"/>
      <c r="R1" s="473"/>
      <c r="S1" s="473"/>
      <c r="T1" s="473"/>
      <c r="U1" s="473"/>
      <c r="V1" s="473"/>
      <c r="W1" s="473"/>
      <c r="X1" s="473"/>
      <c r="Y1" s="473"/>
      <c r="Z1" s="473"/>
      <c r="AA1" s="476">
        <v>41496</v>
      </c>
      <c r="AB1" s="477"/>
      <c r="AC1" s="477"/>
      <c r="AD1" s="477"/>
      <c r="AE1" s="477"/>
      <c r="AF1" s="478"/>
      <c r="AG1" s="80"/>
      <c r="AH1" s="80"/>
      <c r="AI1" s="80"/>
      <c r="AJ1" s="80"/>
      <c r="AK1" s="80"/>
      <c r="AL1" s="80"/>
      <c r="AM1" s="81"/>
      <c r="AN1" s="80"/>
      <c r="AO1" s="80"/>
    </row>
    <row r="2" spans="1:41" ht="13.5" thickBot="1">
      <c r="A2" s="80"/>
      <c r="B2" s="80"/>
      <c r="C2" s="80"/>
      <c r="D2" s="80"/>
      <c r="E2" s="80"/>
      <c r="F2" s="80"/>
      <c r="G2" s="80"/>
      <c r="H2" s="80"/>
      <c r="I2" s="80"/>
      <c r="J2" s="80"/>
      <c r="K2" s="80"/>
      <c r="L2" s="474"/>
      <c r="M2" s="475"/>
      <c r="N2" s="475"/>
      <c r="O2" s="475"/>
      <c r="P2" s="475"/>
      <c r="Q2" s="475"/>
      <c r="R2" s="475"/>
      <c r="S2" s="475"/>
      <c r="T2" s="475"/>
      <c r="U2" s="475"/>
      <c r="V2" s="475"/>
      <c r="W2" s="475"/>
      <c r="X2" s="475"/>
      <c r="Y2" s="475"/>
      <c r="Z2" s="475"/>
      <c r="AA2" s="479"/>
      <c r="AB2" s="479"/>
      <c r="AC2" s="479"/>
      <c r="AD2" s="479"/>
      <c r="AE2" s="479"/>
      <c r="AF2" s="480"/>
      <c r="AG2" s="80"/>
      <c r="AH2" s="80"/>
      <c r="AI2" s="80"/>
      <c r="AJ2" s="80"/>
      <c r="AK2" s="80"/>
      <c r="AL2" s="80"/>
      <c r="AM2" s="81"/>
      <c r="AN2" s="80"/>
      <c r="AO2" s="80"/>
    </row>
    <row r="3" spans="1:41" ht="13.5" thickBo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c r="AN3" s="80"/>
      <c r="AO3" s="80"/>
    </row>
    <row r="4" spans="1:41" ht="13.5" thickBot="1">
      <c r="A4" s="80"/>
      <c r="B4" s="86"/>
      <c r="C4" s="88" t="s">
        <v>49</v>
      </c>
      <c r="D4" s="87"/>
      <c r="E4" s="87"/>
      <c r="F4" s="88"/>
      <c r="G4" s="88" t="s">
        <v>50</v>
      </c>
      <c r="H4" s="87"/>
      <c r="I4" s="87"/>
      <c r="J4" s="88"/>
      <c r="K4" s="88"/>
      <c r="L4" s="88" t="s">
        <v>47</v>
      </c>
      <c r="M4" s="87"/>
      <c r="N4" s="87"/>
      <c r="O4" s="87"/>
      <c r="P4" s="88"/>
      <c r="Q4" s="88" t="s">
        <v>48</v>
      </c>
      <c r="R4" s="87"/>
      <c r="S4" s="87"/>
      <c r="T4" s="88"/>
      <c r="U4" s="155"/>
      <c r="V4" s="88" t="s">
        <v>27</v>
      </c>
      <c r="W4" s="87"/>
      <c r="X4" s="87"/>
      <c r="Y4" s="88"/>
      <c r="Z4" s="88"/>
      <c r="AA4" s="88" t="s">
        <v>28</v>
      </c>
      <c r="AB4" s="87"/>
      <c r="AC4" s="87"/>
      <c r="AD4" s="88"/>
      <c r="AE4" s="88"/>
      <c r="AF4" s="88" t="s">
        <v>29</v>
      </c>
      <c r="AG4" s="156"/>
      <c r="AH4" s="90"/>
      <c r="AI4" s="83"/>
      <c r="AJ4" s="481"/>
      <c r="AK4" s="481"/>
      <c r="AL4" s="80"/>
      <c r="AM4" s="514" t="s">
        <v>30</v>
      </c>
      <c r="AN4" s="515"/>
      <c r="AO4" s="80"/>
    </row>
    <row r="5" spans="1:41" ht="13.5" thickBot="1">
      <c r="A5" s="92"/>
      <c r="B5" s="157"/>
      <c r="C5" s="95" t="s">
        <v>45</v>
      </c>
      <c r="D5" s="95"/>
      <c r="E5" s="95"/>
      <c r="F5" s="158"/>
      <c r="G5" s="95" t="s">
        <v>46</v>
      </c>
      <c r="H5" s="95"/>
      <c r="I5" s="95"/>
      <c r="J5" s="158"/>
      <c r="K5" s="158"/>
      <c r="L5" s="95" t="s">
        <v>51</v>
      </c>
      <c r="M5" s="95"/>
      <c r="N5" s="95"/>
      <c r="O5" s="95"/>
      <c r="P5" s="158"/>
      <c r="Q5" s="95" t="s">
        <v>52</v>
      </c>
      <c r="R5" s="95"/>
      <c r="S5" s="93"/>
      <c r="T5" s="92"/>
      <c r="U5" s="159"/>
      <c r="V5" s="160" t="s">
        <v>53</v>
      </c>
      <c r="W5" s="96"/>
      <c r="X5" s="96"/>
      <c r="Y5" s="92"/>
      <c r="Z5" s="92"/>
      <c r="AA5" s="92"/>
      <c r="AB5" s="96"/>
      <c r="AC5" s="96"/>
      <c r="AD5" s="92"/>
      <c r="AE5" s="92"/>
      <c r="AF5" s="92"/>
      <c r="AG5" s="96"/>
      <c r="AH5" s="96"/>
      <c r="AI5" s="80"/>
      <c r="AJ5" s="161"/>
      <c r="AK5" s="161"/>
      <c r="AL5" s="102"/>
      <c r="AM5" s="103"/>
      <c r="AN5" s="104" t="s">
        <v>32</v>
      </c>
      <c r="AO5" s="105" t="s">
        <v>33</v>
      </c>
    </row>
    <row r="6" spans="1:41" ht="13.5" thickBot="1">
      <c r="A6" s="92"/>
      <c r="B6" s="92"/>
      <c r="C6" s="92"/>
      <c r="D6" s="96"/>
      <c r="E6" s="96"/>
      <c r="F6" s="92"/>
      <c r="G6" s="92"/>
      <c r="H6" s="96"/>
      <c r="I6" s="96"/>
      <c r="J6" s="92"/>
      <c r="K6" s="92"/>
      <c r="L6" s="98">
        <v>17</v>
      </c>
      <c r="M6" s="96"/>
      <c r="N6" s="96"/>
      <c r="O6" s="96"/>
      <c r="P6" s="92"/>
      <c r="Q6" s="98">
        <v>13</v>
      </c>
      <c r="R6" s="96"/>
      <c r="S6" s="96"/>
      <c r="T6" s="92"/>
      <c r="U6" s="162">
        <v>1</v>
      </c>
      <c r="V6" s="163" t="s">
        <v>6</v>
      </c>
      <c r="W6" s="216">
        <v>7</v>
      </c>
      <c r="X6" s="101" t="s">
        <v>31</v>
      </c>
      <c r="Y6" s="92"/>
      <c r="Z6" s="92"/>
      <c r="AA6" s="98">
        <v>9</v>
      </c>
      <c r="AB6" s="96"/>
      <c r="AC6" s="96"/>
      <c r="AD6" s="92"/>
      <c r="AE6" s="92"/>
      <c r="AF6" s="92"/>
      <c r="AG6" s="96"/>
      <c r="AH6" s="96"/>
      <c r="AI6" s="80"/>
      <c r="AJ6" s="84"/>
      <c r="AK6" s="164"/>
      <c r="AL6" s="80"/>
      <c r="AM6" s="109" t="s">
        <v>36</v>
      </c>
      <c r="AN6" s="110" t="s">
        <v>70</v>
      </c>
      <c r="AO6" s="111">
        <v>100</v>
      </c>
    </row>
    <row r="7" spans="1:41" ht="13.5" thickBot="1">
      <c r="A7" s="92"/>
      <c r="B7" s="92"/>
      <c r="C7" s="92"/>
      <c r="D7" s="92"/>
      <c r="E7" s="92"/>
      <c r="F7" s="92"/>
      <c r="G7" s="92"/>
      <c r="H7" s="92"/>
      <c r="I7" s="92"/>
      <c r="J7" s="92"/>
      <c r="K7" s="92"/>
      <c r="L7" s="116" t="s">
        <v>1</v>
      </c>
      <c r="M7" s="448">
        <v>3</v>
      </c>
      <c r="N7" s="101" t="s">
        <v>31</v>
      </c>
      <c r="O7" s="165"/>
      <c r="P7" s="166"/>
      <c r="Q7" s="116" t="s">
        <v>1</v>
      </c>
      <c r="R7" s="169">
        <v>5</v>
      </c>
      <c r="S7" s="101" t="s">
        <v>31</v>
      </c>
      <c r="T7" s="124"/>
      <c r="U7" s="167">
        <v>16</v>
      </c>
      <c r="V7" s="168" t="s">
        <v>1</v>
      </c>
      <c r="W7" s="217">
        <v>1</v>
      </c>
      <c r="X7" s="128"/>
      <c r="Y7" s="108"/>
      <c r="Z7" s="115"/>
      <c r="AA7" s="116" t="s">
        <v>6</v>
      </c>
      <c r="AB7" s="169">
        <v>7</v>
      </c>
      <c r="AC7" s="101" t="s">
        <v>31</v>
      </c>
      <c r="AD7" s="92"/>
      <c r="AE7" s="92"/>
      <c r="AF7" s="92"/>
      <c r="AG7" s="96"/>
      <c r="AH7" s="96"/>
      <c r="AI7" s="80"/>
      <c r="AJ7" s="84"/>
      <c r="AK7" s="164"/>
      <c r="AL7" s="80"/>
      <c r="AM7" s="117" t="s">
        <v>37</v>
      </c>
      <c r="AN7" s="118" t="s">
        <v>6</v>
      </c>
      <c r="AO7" s="119">
        <v>85</v>
      </c>
    </row>
    <row r="8" spans="1:41" ht="13.5" thickBot="1">
      <c r="A8" s="92"/>
      <c r="B8" s="92"/>
      <c r="C8" s="98">
        <v>25</v>
      </c>
      <c r="D8" s="96"/>
      <c r="E8" s="96"/>
      <c r="F8" s="92"/>
      <c r="G8" s="98">
        <v>23</v>
      </c>
      <c r="H8" s="97"/>
      <c r="I8" s="97"/>
      <c r="J8" s="107"/>
      <c r="K8" s="170"/>
      <c r="L8" s="121" t="s">
        <v>71</v>
      </c>
      <c r="M8" s="449">
        <v>5</v>
      </c>
      <c r="N8" s="171"/>
      <c r="O8" s="172"/>
      <c r="P8" s="94"/>
      <c r="Q8" s="121" t="s">
        <v>167</v>
      </c>
      <c r="R8" s="175">
        <v>0</v>
      </c>
      <c r="S8" s="171"/>
      <c r="T8" s="92"/>
      <c r="U8" s="173">
        <v>9</v>
      </c>
      <c r="V8" s="174" t="s">
        <v>154</v>
      </c>
      <c r="W8" s="218">
        <v>7</v>
      </c>
      <c r="X8" s="101" t="s">
        <v>31</v>
      </c>
      <c r="Y8" s="124"/>
      <c r="Z8" s="92"/>
      <c r="AA8" s="121" t="s">
        <v>154</v>
      </c>
      <c r="AB8" s="175">
        <v>4</v>
      </c>
      <c r="AC8" s="128"/>
      <c r="AD8" s="108"/>
      <c r="AE8" s="92"/>
      <c r="AF8" s="98">
        <v>21</v>
      </c>
      <c r="AG8" s="96"/>
      <c r="AH8" s="96"/>
      <c r="AI8" s="80"/>
      <c r="AJ8" s="84"/>
      <c r="AK8" s="164"/>
      <c r="AL8" s="80"/>
      <c r="AM8" s="117" t="s">
        <v>38</v>
      </c>
      <c r="AN8" s="122" t="s">
        <v>154</v>
      </c>
      <c r="AO8" s="119">
        <v>72</v>
      </c>
    </row>
    <row r="9" spans="1:41" ht="13.5" thickBot="1">
      <c r="A9" s="92"/>
      <c r="B9" s="107"/>
      <c r="C9" s="116" t="s">
        <v>71</v>
      </c>
      <c r="D9" s="197">
        <v>1</v>
      </c>
      <c r="E9" s="101" t="s">
        <v>31</v>
      </c>
      <c r="F9" s="176"/>
      <c r="G9" s="116" t="s">
        <v>71</v>
      </c>
      <c r="H9" s="197">
        <v>5</v>
      </c>
      <c r="I9" s="101" t="s">
        <v>31</v>
      </c>
      <c r="J9" s="177"/>
      <c r="K9" s="178"/>
      <c r="L9" s="129" t="s">
        <v>54</v>
      </c>
      <c r="M9" s="97"/>
      <c r="N9" s="97"/>
      <c r="O9" s="97"/>
      <c r="P9" s="107"/>
      <c r="Q9" s="114"/>
      <c r="R9" s="92"/>
      <c r="S9" s="97"/>
      <c r="T9" s="92"/>
      <c r="U9" s="162">
        <v>8</v>
      </c>
      <c r="V9" s="179" t="s">
        <v>167</v>
      </c>
      <c r="W9" s="219">
        <v>3</v>
      </c>
      <c r="X9" s="171"/>
      <c r="Y9" s="94"/>
      <c r="Z9" s="94"/>
      <c r="AA9" s="114" t="s">
        <v>55</v>
      </c>
      <c r="AB9" s="92"/>
      <c r="AC9" s="97"/>
      <c r="AD9" s="92"/>
      <c r="AE9" s="115"/>
      <c r="AF9" s="116" t="s">
        <v>6</v>
      </c>
      <c r="AG9" s="197">
        <v>7</v>
      </c>
      <c r="AH9" s="101" t="s">
        <v>31</v>
      </c>
      <c r="AI9" s="80"/>
      <c r="AJ9" s="84"/>
      <c r="AK9" s="164"/>
      <c r="AL9" s="80"/>
      <c r="AM9" s="117" t="s">
        <v>39</v>
      </c>
      <c r="AN9" s="118" t="s">
        <v>159</v>
      </c>
      <c r="AO9" s="119">
        <v>72</v>
      </c>
    </row>
    <row r="10" spans="1:41" ht="13.5" thickBot="1">
      <c r="A10" s="92"/>
      <c r="B10" s="233"/>
      <c r="C10" s="121" t="s">
        <v>159</v>
      </c>
      <c r="D10" s="220">
        <v>7</v>
      </c>
      <c r="E10" s="180"/>
      <c r="F10" s="107"/>
      <c r="G10" s="121" t="s">
        <v>155</v>
      </c>
      <c r="H10" s="220">
        <v>4</v>
      </c>
      <c r="I10" s="180"/>
      <c r="J10" s="107"/>
      <c r="K10" s="178"/>
      <c r="L10" s="98">
        <v>18</v>
      </c>
      <c r="M10" s="97"/>
      <c r="N10" s="97"/>
      <c r="O10" s="97"/>
      <c r="P10" s="107"/>
      <c r="Q10" s="98">
        <v>14</v>
      </c>
      <c r="R10" s="96"/>
      <c r="S10" s="97"/>
      <c r="T10" s="92"/>
      <c r="U10" s="162">
        <v>5</v>
      </c>
      <c r="V10" s="163" t="s">
        <v>159</v>
      </c>
      <c r="W10" s="216">
        <v>7</v>
      </c>
      <c r="X10" s="101" t="s">
        <v>31</v>
      </c>
      <c r="Y10" s="92"/>
      <c r="Z10" s="92"/>
      <c r="AA10" s="98">
        <v>10</v>
      </c>
      <c r="AB10" s="96"/>
      <c r="AC10" s="97"/>
      <c r="AD10" s="120"/>
      <c r="AE10" s="92"/>
      <c r="AF10" s="121" t="s">
        <v>159</v>
      </c>
      <c r="AG10" s="220">
        <v>4</v>
      </c>
      <c r="AH10" s="181"/>
      <c r="AI10" s="80"/>
      <c r="AJ10" s="84"/>
      <c r="AK10" s="164"/>
      <c r="AL10" s="80"/>
      <c r="AM10" s="117" t="s">
        <v>40</v>
      </c>
      <c r="AN10" s="122" t="s">
        <v>71</v>
      </c>
      <c r="AO10" s="119">
        <v>61</v>
      </c>
    </row>
    <row r="11" spans="1:41" ht="13.5" thickBot="1">
      <c r="A11" s="92"/>
      <c r="B11" s="178"/>
      <c r="C11" s="182" t="s">
        <v>56</v>
      </c>
      <c r="D11" s="96"/>
      <c r="E11" s="96"/>
      <c r="F11" s="92"/>
      <c r="G11" s="92"/>
      <c r="H11" s="97"/>
      <c r="I11" s="96"/>
      <c r="J11" s="107"/>
      <c r="K11" s="183"/>
      <c r="L11" s="116" t="s">
        <v>155</v>
      </c>
      <c r="M11" s="448">
        <v>5</v>
      </c>
      <c r="N11" s="101" t="s">
        <v>31</v>
      </c>
      <c r="O11" s="165"/>
      <c r="P11" s="176"/>
      <c r="Q11" s="116" t="s">
        <v>158</v>
      </c>
      <c r="R11" s="197">
        <v>0</v>
      </c>
      <c r="S11" s="101" t="s">
        <v>31</v>
      </c>
      <c r="T11" s="124"/>
      <c r="U11" s="167">
        <v>12</v>
      </c>
      <c r="V11" s="168" t="s">
        <v>158</v>
      </c>
      <c r="W11" s="217">
        <v>2</v>
      </c>
      <c r="X11" s="171"/>
      <c r="Y11" s="108"/>
      <c r="Z11" s="184"/>
      <c r="AA11" s="116" t="s">
        <v>159</v>
      </c>
      <c r="AB11" s="197">
        <v>7</v>
      </c>
      <c r="AC11" s="101" t="s">
        <v>31</v>
      </c>
      <c r="AD11" s="124"/>
      <c r="AE11" s="92"/>
      <c r="AF11" s="92" t="s">
        <v>57</v>
      </c>
      <c r="AG11" s="97"/>
      <c r="AH11" s="96"/>
      <c r="AI11" s="80"/>
      <c r="AJ11" s="84"/>
      <c r="AK11" s="164"/>
      <c r="AL11" s="80"/>
      <c r="AM11" s="117" t="s">
        <v>41</v>
      </c>
      <c r="AN11" s="118" t="s">
        <v>3</v>
      </c>
      <c r="AO11" s="119">
        <v>61</v>
      </c>
    </row>
    <row r="12" spans="1:41" ht="13.5" thickBot="1">
      <c r="A12" s="92"/>
      <c r="B12" s="234"/>
      <c r="C12" s="92"/>
      <c r="D12" s="92"/>
      <c r="E12" s="92"/>
      <c r="F12" s="92"/>
      <c r="G12" s="92"/>
      <c r="H12" s="92"/>
      <c r="I12" s="92"/>
      <c r="J12" s="92"/>
      <c r="K12" s="107"/>
      <c r="L12" s="121" t="s">
        <v>145</v>
      </c>
      <c r="M12" s="449">
        <v>2</v>
      </c>
      <c r="N12" s="171"/>
      <c r="O12" s="172"/>
      <c r="P12" s="107"/>
      <c r="Q12" s="121" t="s">
        <v>155</v>
      </c>
      <c r="R12" s="220">
        <v>5</v>
      </c>
      <c r="S12" s="171"/>
      <c r="T12" s="92"/>
      <c r="U12" s="173">
        <v>13</v>
      </c>
      <c r="V12" s="174" t="s">
        <v>77</v>
      </c>
      <c r="W12" s="218">
        <v>7</v>
      </c>
      <c r="X12" s="101" t="s">
        <v>31</v>
      </c>
      <c r="Y12" s="124"/>
      <c r="Z12" s="92"/>
      <c r="AA12" s="121" t="s">
        <v>77</v>
      </c>
      <c r="AB12" s="220">
        <v>5</v>
      </c>
      <c r="AC12" s="128"/>
      <c r="AD12" s="94"/>
      <c r="AE12" s="92"/>
      <c r="AF12" s="92"/>
      <c r="AG12" s="92"/>
      <c r="AH12" s="92"/>
      <c r="AI12" s="80"/>
      <c r="AJ12" s="84"/>
      <c r="AK12" s="164"/>
      <c r="AL12" s="80"/>
      <c r="AM12" s="117" t="s">
        <v>42</v>
      </c>
      <c r="AN12" s="122" t="s">
        <v>155</v>
      </c>
      <c r="AO12" s="119">
        <v>50</v>
      </c>
    </row>
    <row r="13" spans="1:41" ht="13.5" thickBot="1">
      <c r="A13" s="92"/>
      <c r="B13" s="184"/>
      <c r="C13" s="256" t="s">
        <v>159</v>
      </c>
      <c r="D13" s="92"/>
      <c r="E13" s="92"/>
      <c r="F13" s="92"/>
      <c r="G13" s="92"/>
      <c r="H13" s="92"/>
      <c r="I13" s="92"/>
      <c r="J13" s="92"/>
      <c r="K13" s="107"/>
      <c r="L13" s="129" t="s">
        <v>58</v>
      </c>
      <c r="M13" s="97"/>
      <c r="N13" s="97"/>
      <c r="O13" s="97"/>
      <c r="P13" s="107"/>
      <c r="Q13" s="125"/>
      <c r="R13" s="96"/>
      <c r="S13" s="97"/>
      <c r="T13" s="92"/>
      <c r="U13" s="162">
        <v>4</v>
      </c>
      <c r="V13" s="179" t="s">
        <v>155</v>
      </c>
      <c r="W13" s="219">
        <v>3</v>
      </c>
      <c r="X13" s="128"/>
      <c r="Y13" s="92"/>
      <c r="Z13" s="92"/>
      <c r="AA13" s="125" t="s">
        <v>59</v>
      </c>
      <c r="AB13" s="96"/>
      <c r="AC13" s="97"/>
      <c r="AD13" s="94"/>
      <c r="AE13" s="92"/>
      <c r="AF13" s="92"/>
      <c r="AG13" s="92"/>
      <c r="AH13" s="92"/>
      <c r="AI13" s="80"/>
      <c r="AJ13" s="84"/>
      <c r="AK13" s="164"/>
      <c r="AL13" s="80"/>
      <c r="AM13" s="126" t="s">
        <v>43</v>
      </c>
      <c r="AN13" s="118" t="s">
        <v>25</v>
      </c>
      <c r="AO13" s="127">
        <v>50</v>
      </c>
    </row>
    <row r="14" spans="1:41" ht="13.5" thickBot="1">
      <c r="A14" s="92"/>
      <c r="B14" s="234"/>
      <c r="C14" s="257" t="s">
        <v>154</v>
      </c>
      <c r="D14" s="96"/>
      <c r="E14" s="96"/>
      <c r="F14" s="92"/>
      <c r="G14" s="92"/>
      <c r="H14" s="96"/>
      <c r="I14" s="96"/>
      <c r="J14" s="92"/>
      <c r="K14" s="92"/>
      <c r="L14" s="98">
        <v>19</v>
      </c>
      <c r="M14" s="96"/>
      <c r="N14" s="96"/>
      <c r="O14" s="97"/>
      <c r="P14" s="94"/>
      <c r="Q14" s="98">
        <v>15</v>
      </c>
      <c r="R14" s="96"/>
      <c r="S14" s="96"/>
      <c r="T14" s="92"/>
      <c r="U14" s="162">
        <v>3</v>
      </c>
      <c r="V14" s="163" t="s">
        <v>25</v>
      </c>
      <c r="W14" s="216">
        <v>5</v>
      </c>
      <c r="X14" s="101" t="s">
        <v>31</v>
      </c>
      <c r="Y14" s="92"/>
      <c r="Z14" s="92"/>
      <c r="AA14" s="98">
        <v>11</v>
      </c>
      <c r="AB14" s="96"/>
      <c r="AC14" s="96"/>
      <c r="AD14" s="92"/>
      <c r="AE14" s="92"/>
      <c r="AF14" s="92"/>
      <c r="AG14" s="96"/>
      <c r="AH14" s="96"/>
      <c r="AI14" s="80"/>
      <c r="AJ14" s="84"/>
      <c r="AK14" s="164"/>
      <c r="AL14" s="80"/>
      <c r="AM14" s="185" t="s">
        <v>60</v>
      </c>
      <c r="AN14" s="110" t="s">
        <v>1</v>
      </c>
      <c r="AO14" s="111">
        <v>39</v>
      </c>
    </row>
    <row r="15" spans="1:41" ht="13.5" thickBot="1">
      <c r="A15" s="92"/>
      <c r="B15" s="234"/>
      <c r="C15" s="92"/>
      <c r="D15" s="92"/>
      <c r="E15" s="92"/>
      <c r="F15" s="92"/>
      <c r="G15" s="92"/>
      <c r="H15" s="92"/>
      <c r="I15" s="92"/>
      <c r="J15" s="92"/>
      <c r="K15" s="92"/>
      <c r="L15" s="116" t="s">
        <v>25</v>
      </c>
      <c r="M15" s="448">
        <v>5</v>
      </c>
      <c r="N15" s="101" t="s">
        <v>31</v>
      </c>
      <c r="O15" s="165"/>
      <c r="P15" s="166"/>
      <c r="Q15" s="116" t="s">
        <v>25</v>
      </c>
      <c r="R15" s="197">
        <v>5</v>
      </c>
      <c r="S15" s="101" t="s">
        <v>31</v>
      </c>
      <c r="T15" s="124"/>
      <c r="U15" s="167">
        <v>14</v>
      </c>
      <c r="V15" s="168" t="s">
        <v>145</v>
      </c>
      <c r="W15" s="217">
        <v>7</v>
      </c>
      <c r="X15" s="128"/>
      <c r="Y15" s="108"/>
      <c r="Z15" s="184"/>
      <c r="AA15" s="116" t="s">
        <v>145</v>
      </c>
      <c r="AB15" s="197">
        <v>6</v>
      </c>
      <c r="AC15" s="101" t="s">
        <v>31</v>
      </c>
      <c r="AD15" s="92"/>
      <c r="AE15" s="92"/>
      <c r="AF15" s="92"/>
      <c r="AG15" s="92"/>
      <c r="AH15" s="92"/>
      <c r="AI15" s="80"/>
      <c r="AJ15" s="84"/>
      <c r="AK15" s="164"/>
      <c r="AL15" s="80"/>
      <c r="AM15" s="186"/>
      <c r="AN15" s="187" t="s">
        <v>145</v>
      </c>
      <c r="AO15" s="119">
        <v>39</v>
      </c>
    </row>
    <row r="16" spans="1:41" ht="13.5" thickBot="1">
      <c r="A16" s="92"/>
      <c r="B16" s="234"/>
      <c r="C16" s="98">
        <v>26</v>
      </c>
      <c r="D16" s="96"/>
      <c r="E16" s="96"/>
      <c r="F16" s="92"/>
      <c r="G16" s="98">
        <v>24</v>
      </c>
      <c r="H16" s="97"/>
      <c r="I16" s="96"/>
      <c r="J16" s="107"/>
      <c r="K16" s="170"/>
      <c r="L16" s="121" t="s">
        <v>77</v>
      </c>
      <c r="M16" s="449">
        <v>2</v>
      </c>
      <c r="N16" s="171"/>
      <c r="O16" s="172"/>
      <c r="P16" s="94"/>
      <c r="Q16" s="121" t="s">
        <v>74</v>
      </c>
      <c r="R16" s="220">
        <v>3</v>
      </c>
      <c r="S16" s="171"/>
      <c r="T16" s="92"/>
      <c r="U16" s="173">
        <v>11</v>
      </c>
      <c r="V16" s="174" t="s">
        <v>3</v>
      </c>
      <c r="W16" s="218">
        <v>7</v>
      </c>
      <c r="X16" s="101" t="s">
        <v>31</v>
      </c>
      <c r="Y16" s="124"/>
      <c r="Z16" s="92"/>
      <c r="AA16" s="121" t="s">
        <v>3</v>
      </c>
      <c r="AB16" s="220">
        <v>7</v>
      </c>
      <c r="AC16" s="128"/>
      <c r="AD16" s="108"/>
      <c r="AE16" s="92"/>
      <c r="AF16" s="98">
        <v>22</v>
      </c>
      <c r="AG16" s="97"/>
      <c r="AH16" s="96"/>
      <c r="AI16" s="80"/>
      <c r="AJ16" s="84"/>
      <c r="AK16" s="164"/>
      <c r="AL16" s="80"/>
      <c r="AM16" s="186"/>
      <c r="AN16" s="187" t="s">
        <v>77</v>
      </c>
      <c r="AO16" s="119">
        <v>39</v>
      </c>
    </row>
    <row r="17" spans="1:41" ht="13.5" thickBot="1">
      <c r="A17" s="92"/>
      <c r="B17" s="178"/>
      <c r="C17" s="116" t="s">
        <v>154</v>
      </c>
      <c r="D17" s="197">
        <v>7</v>
      </c>
      <c r="E17" s="101" t="s">
        <v>31</v>
      </c>
      <c r="F17" s="176"/>
      <c r="G17" s="116" t="s">
        <v>25</v>
      </c>
      <c r="H17" s="197">
        <v>2</v>
      </c>
      <c r="I17" s="101" t="s">
        <v>31</v>
      </c>
      <c r="J17" s="177"/>
      <c r="K17" s="178"/>
      <c r="L17" s="129" t="s">
        <v>61</v>
      </c>
      <c r="M17" s="97"/>
      <c r="N17" s="97"/>
      <c r="O17" s="97"/>
      <c r="P17" s="107"/>
      <c r="Q17" s="114"/>
      <c r="R17" s="92"/>
      <c r="S17" s="97"/>
      <c r="T17" s="92"/>
      <c r="U17" s="162">
        <v>6</v>
      </c>
      <c r="V17" s="179" t="s">
        <v>74</v>
      </c>
      <c r="W17" s="219">
        <v>4</v>
      </c>
      <c r="X17" s="171"/>
      <c r="Y17" s="94"/>
      <c r="Z17" s="94"/>
      <c r="AA17" s="114" t="s">
        <v>62</v>
      </c>
      <c r="AB17" s="92"/>
      <c r="AC17" s="97"/>
      <c r="AD17" s="92"/>
      <c r="AE17" s="115"/>
      <c r="AF17" s="116" t="s">
        <v>3</v>
      </c>
      <c r="AG17" s="197">
        <v>2</v>
      </c>
      <c r="AH17" s="101" t="s">
        <v>31</v>
      </c>
      <c r="AI17" s="83"/>
      <c r="AJ17" s="84"/>
      <c r="AK17" s="164"/>
      <c r="AL17" s="83"/>
      <c r="AM17" s="188"/>
      <c r="AN17" s="118" t="s">
        <v>166</v>
      </c>
      <c r="AO17" s="127">
        <v>39</v>
      </c>
    </row>
    <row r="18" spans="1:41" ht="13.5" thickBot="1">
      <c r="A18" s="94"/>
      <c r="B18" s="243"/>
      <c r="C18" s="121" t="s">
        <v>3</v>
      </c>
      <c r="D18" s="220">
        <v>2</v>
      </c>
      <c r="E18" s="180"/>
      <c r="F18" s="107"/>
      <c r="G18" s="121" t="s">
        <v>154</v>
      </c>
      <c r="H18" s="220">
        <v>5</v>
      </c>
      <c r="I18" s="180"/>
      <c r="J18" s="107"/>
      <c r="K18" s="178"/>
      <c r="L18" s="98">
        <v>20</v>
      </c>
      <c r="M18" s="97"/>
      <c r="N18" s="97"/>
      <c r="O18" s="97"/>
      <c r="P18" s="107"/>
      <c r="Q18" s="98">
        <v>16</v>
      </c>
      <c r="R18" s="96"/>
      <c r="S18" s="97"/>
      <c r="T18" s="92"/>
      <c r="U18" s="162">
        <v>7</v>
      </c>
      <c r="V18" s="163" t="s">
        <v>148</v>
      </c>
      <c r="W18" s="216">
        <v>6</v>
      </c>
      <c r="X18" s="101" t="s">
        <v>31</v>
      </c>
      <c r="Y18" s="92"/>
      <c r="Z18" s="92"/>
      <c r="AA18" s="98">
        <v>12</v>
      </c>
      <c r="AB18" s="96"/>
      <c r="AC18" s="97"/>
      <c r="AD18" s="120"/>
      <c r="AE18" s="92"/>
      <c r="AF18" s="121" t="s">
        <v>70</v>
      </c>
      <c r="AG18" s="220">
        <v>7</v>
      </c>
      <c r="AH18" s="128"/>
      <c r="AI18" s="83"/>
      <c r="AJ18" s="84"/>
      <c r="AK18" s="164"/>
      <c r="AL18" s="83"/>
      <c r="AM18" s="185" t="s">
        <v>63</v>
      </c>
      <c r="AN18" s="110" t="s">
        <v>167</v>
      </c>
      <c r="AO18" s="111">
        <v>25</v>
      </c>
    </row>
    <row r="19" spans="1:41" ht="13.5" thickBot="1">
      <c r="A19" s="92"/>
      <c r="B19" s="107"/>
      <c r="C19" s="182" t="s">
        <v>64</v>
      </c>
      <c r="D19" s="96"/>
      <c r="E19" s="96"/>
      <c r="F19" s="92"/>
      <c r="G19" s="92"/>
      <c r="H19" s="97"/>
      <c r="I19" s="96"/>
      <c r="J19" s="107"/>
      <c r="K19" s="183"/>
      <c r="L19" s="116" t="s">
        <v>166</v>
      </c>
      <c r="M19" s="448">
        <v>0</v>
      </c>
      <c r="N19" s="101" t="s">
        <v>31</v>
      </c>
      <c r="O19" s="165"/>
      <c r="P19" s="176"/>
      <c r="Q19" s="116" t="s">
        <v>148</v>
      </c>
      <c r="R19" s="197">
        <v>2</v>
      </c>
      <c r="S19" s="101" t="s">
        <v>31</v>
      </c>
      <c r="T19" s="124"/>
      <c r="U19" s="167">
        <v>10</v>
      </c>
      <c r="V19" s="168" t="s">
        <v>70</v>
      </c>
      <c r="W19" s="217">
        <v>7</v>
      </c>
      <c r="X19" s="171"/>
      <c r="Y19" s="108"/>
      <c r="Z19" s="184"/>
      <c r="AA19" s="116" t="s">
        <v>70</v>
      </c>
      <c r="AB19" s="197">
        <v>7</v>
      </c>
      <c r="AC19" s="101" t="s">
        <v>31</v>
      </c>
      <c r="AD19" s="124"/>
      <c r="AE19" s="92"/>
      <c r="AF19" s="125" t="s">
        <v>65</v>
      </c>
      <c r="AG19" s="96"/>
      <c r="AH19" s="96"/>
      <c r="AI19" s="80"/>
      <c r="AJ19" s="84"/>
      <c r="AK19" s="164"/>
      <c r="AL19" s="83"/>
      <c r="AM19" s="186"/>
      <c r="AN19" s="187" t="s">
        <v>158</v>
      </c>
      <c r="AO19" s="119">
        <v>25</v>
      </c>
    </row>
    <row r="20" spans="1:41" ht="13.5" thickBot="1">
      <c r="A20" s="94"/>
      <c r="B20" s="94"/>
      <c r="C20" s="83"/>
      <c r="D20" s="92"/>
      <c r="E20" s="92"/>
      <c r="F20" s="92"/>
      <c r="G20" s="92"/>
      <c r="H20" s="92"/>
      <c r="I20" s="92"/>
      <c r="J20" s="92"/>
      <c r="K20" s="107"/>
      <c r="L20" s="121" t="s">
        <v>154</v>
      </c>
      <c r="M20" s="449">
        <v>5</v>
      </c>
      <c r="N20" s="171"/>
      <c r="O20" s="172"/>
      <c r="P20" s="107"/>
      <c r="Q20" s="121" t="s">
        <v>166</v>
      </c>
      <c r="R20" s="220">
        <v>5</v>
      </c>
      <c r="S20" s="171"/>
      <c r="T20" s="92"/>
      <c r="U20" s="173">
        <v>15</v>
      </c>
      <c r="V20" s="174" t="s">
        <v>166</v>
      </c>
      <c r="W20" s="218">
        <v>2</v>
      </c>
      <c r="X20" s="101" t="s">
        <v>31</v>
      </c>
      <c r="Y20" s="124"/>
      <c r="Z20" s="92"/>
      <c r="AA20" s="121" t="s">
        <v>71</v>
      </c>
      <c r="AB20" s="220">
        <v>6</v>
      </c>
      <c r="AC20" s="128"/>
      <c r="AD20" s="94"/>
      <c r="AE20" s="92"/>
      <c r="AF20" s="92"/>
      <c r="AG20" s="92"/>
      <c r="AH20" s="92"/>
      <c r="AI20" s="80"/>
      <c r="AJ20" s="84"/>
      <c r="AK20" s="164"/>
      <c r="AL20" s="83"/>
      <c r="AM20" s="186"/>
      <c r="AN20" s="187" t="s">
        <v>74</v>
      </c>
      <c r="AO20" s="119">
        <v>25</v>
      </c>
    </row>
    <row r="21" spans="1:41" ht="13.5" thickBot="1">
      <c r="A21" s="92"/>
      <c r="C21" s="83"/>
      <c r="D21" s="92"/>
      <c r="E21" s="92"/>
      <c r="F21" s="92"/>
      <c r="G21" s="92"/>
      <c r="H21" s="92"/>
      <c r="I21" s="92"/>
      <c r="J21" s="92"/>
      <c r="K21" s="107"/>
      <c r="L21" s="129" t="s">
        <v>66</v>
      </c>
      <c r="M21" s="97"/>
      <c r="N21" s="97"/>
      <c r="O21" s="97"/>
      <c r="P21" s="107"/>
      <c r="Q21" s="131"/>
      <c r="R21" s="97"/>
      <c r="S21" s="97"/>
      <c r="T21" s="92"/>
      <c r="U21" s="162">
        <v>2</v>
      </c>
      <c r="V21" s="179" t="s">
        <v>71</v>
      </c>
      <c r="W21" s="219">
        <v>7</v>
      </c>
      <c r="X21" s="128"/>
      <c r="Y21" s="92"/>
      <c r="Z21" s="92"/>
      <c r="AA21" s="125" t="s">
        <v>67</v>
      </c>
      <c r="AB21" s="96"/>
      <c r="AC21" s="97"/>
      <c r="AD21" s="94"/>
      <c r="AE21" s="92"/>
      <c r="AF21" s="92"/>
      <c r="AG21" s="92"/>
      <c r="AH21" s="92"/>
      <c r="AI21" s="80"/>
      <c r="AJ21" s="84"/>
      <c r="AK21" s="164"/>
      <c r="AL21" s="83"/>
      <c r="AM21" s="188"/>
      <c r="AN21" s="118" t="s">
        <v>148</v>
      </c>
      <c r="AO21" s="127">
        <v>25</v>
      </c>
    </row>
    <row r="22" spans="1:41" ht="12.75">
      <c r="A22" s="92"/>
      <c r="B22" s="83"/>
      <c r="C22" s="83"/>
      <c r="D22" s="97"/>
      <c r="E22" s="97"/>
      <c r="F22" s="94"/>
      <c r="G22" s="94"/>
      <c r="H22" s="97"/>
      <c r="I22" s="97"/>
      <c r="J22" s="94"/>
      <c r="K22" s="94"/>
      <c r="L22" s="106"/>
      <c r="M22" s="97"/>
      <c r="N22" s="97"/>
      <c r="O22" s="97"/>
      <c r="P22" s="94"/>
      <c r="Q22" s="106"/>
      <c r="R22" s="97"/>
      <c r="S22" s="97"/>
      <c r="T22" s="94"/>
      <c r="U22" s="189"/>
      <c r="V22" s="112"/>
      <c r="W22" s="132"/>
      <c r="X22" s="113"/>
      <c r="Y22" s="92"/>
      <c r="Z22" s="92"/>
      <c r="AA22" s="106"/>
      <c r="AB22" s="96"/>
      <c r="AC22" s="96"/>
      <c r="AD22" s="92"/>
      <c r="AE22" s="92"/>
      <c r="AF22" s="92"/>
      <c r="AG22" s="96"/>
      <c r="AH22" s="96"/>
      <c r="AI22" s="80"/>
      <c r="AJ22" s="84"/>
      <c r="AK22" s="139"/>
      <c r="AL22" s="83"/>
      <c r="AM22" s="84"/>
      <c r="AN22" s="190"/>
      <c r="AO22" s="100"/>
    </row>
    <row r="23" spans="1:41" ht="12.75">
      <c r="A23" s="92"/>
      <c r="B23" s="92"/>
      <c r="C23" s="92"/>
      <c r="D23" s="92"/>
      <c r="E23" s="92"/>
      <c r="F23" s="92"/>
      <c r="G23" s="92"/>
      <c r="H23" s="92"/>
      <c r="I23" s="92"/>
      <c r="J23" s="92"/>
      <c r="K23" s="107"/>
      <c r="L23" s="129"/>
      <c r="M23" s="97"/>
      <c r="N23" s="97"/>
      <c r="O23" s="97"/>
      <c r="P23" s="107"/>
      <c r="Q23" s="131"/>
      <c r="R23" s="97"/>
      <c r="S23" s="97"/>
      <c r="T23" s="92"/>
      <c r="U23" s="162"/>
      <c r="V23" s="112"/>
      <c r="W23" s="132"/>
      <c r="X23" s="133"/>
      <c r="Y23" s="94"/>
      <c r="Z23" s="94"/>
      <c r="AA23" s="134"/>
      <c r="AB23" s="97"/>
      <c r="AC23" s="97"/>
      <c r="AD23" s="94"/>
      <c r="AE23" s="94"/>
      <c r="AF23" s="94"/>
      <c r="AG23" s="94"/>
      <c r="AH23" s="94"/>
      <c r="AI23" s="80"/>
      <c r="AJ23" s="84"/>
      <c r="AK23" s="139"/>
      <c r="AL23" s="83"/>
      <c r="AM23" s="84"/>
      <c r="AN23" s="190"/>
      <c r="AO23" s="100"/>
    </row>
    <row r="24" spans="1:41" ht="13.5" thickBot="1">
      <c r="A24" s="92"/>
      <c r="B24" s="92"/>
      <c r="C24" s="135" t="s">
        <v>45</v>
      </c>
      <c r="D24" s="135"/>
      <c r="E24" s="135"/>
      <c r="F24" s="136"/>
      <c r="G24" s="135" t="s">
        <v>46</v>
      </c>
      <c r="H24" s="135"/>
      <c r="I24" s="135"/>
      <c r="J24" s="136"/>
      <c r="K24" s="136"/>
      <c r="L24" s="135" t="s">
        <v>51</v>
      </c>
      <c r="M24" s="135"/>
      <c r="N24" s="135"/>
      <c r="O24" s="135"/>
      <c r="P24" s="136"/>
      <c r="Q24" s="135" t="s">
        <v>52</v>
      </c>
      <c r="R24" s="137"/>
      <c r="S24" s="138"/>
      <c r="T24" s="92"/>
      <c r="U24" s="159"/>
      <c r="V24" s="191"/>
      <c r="W24" s="96"/>
      <c r="X24" s="96"/>
      <c r="Y24" s="92"/>
      <c r="Z24" s="92"/>
      <c r="AA24" s="92"/>
      <c r="AB24" s="96"/>
      <c r="AC24" s="96"/>
      <c r="AD24" s="92"/>
      <c r="AE24" s="92"/>
      <c r="AF24" s="92"/>
      <c r="AG24" s="96"/>
      <c r="AH24" s="96"/>
      <c r="AI24" s="80"/>
      <c r="AJ24" s="80"/>
      <c r="AK24" s="80"/>
      <c r="AL24" s="83"/>
      <c r="AM24" s="84"/>
      <c r="AN24" s="190"/>
      <c r="AO24" s="100"/>
    </row>
    <row r="25" spans="1:41" ht="13.5" thickBot="1">
      <c r="A25" s="92"/>
      <c r="B25" s="86"/>
      <c r="C25" s="88" t="s">
        <v>49</v>
      </c>
      <c r="D25" s="87"/>
      <c r="E25" s="87"/>
      <c r="F25" s="88"/>
      <c r="G25" s="88" t="s">
        <v>50</v>
      </c>
      <c r="H25" s="87"/>
      <c r="I25" s="87"/>
      <c r="J25" s="88"/>
      <c r="K25" s="88"/>
      <c r="L25" s="88" t="s">
        <v>47</v>
      </c>
      <c r="M25" s="87"/>
      <c r="N25" s="87"/>
      <c r="O25" s="87"/>
      <c r="P25" s="88"/>
      <c r="Q25" s="88" t="s">
        <v>48</v>
      </c>
      <c r="R25" s="87"/>
      <c r="S25" s="87"/>
      <c r="T25" s="88"/>
      <c r="U25" s="155"/>
      <c r="V25" s="88" t="s">
        <v>27</v>
      </c>
      <c r="W25" s="87"/>
      <c r="X25" s="87"/>
      <c r="Y25" s="88"/>
      <c r="Z25" s="88"/>
      <c r="AA25" s="88" t="s">
        <v>28</v>
      </c>
      <c r="AB25" s="87"/>
      <c r="AC25" s="87"/>
      <c r="AD25" s="88"/>
      <c r="AE25" s="88"/>
      <c r="AF25" s="88" t="s">
        <v>29</v>
      </c>
      <c r="AG25" s="88"/>
      <c r="AH25" s="156"/>
      <c r="AI25" s="83"/>
      <c r="AJ25" s="192"/>
      <c r="AK25" s="192"/>
      <c r="AL25" s="83"/>
      <c r="AM25" s="84"/>
      <c r="AN25" s="190"/>
      <c r="AO25" s="100"/>
    </row>
    <row r="26" spans="1:41" ht="13.5" thickBot="1">
      <c r="A26" s="92"/>
      <c r="B26" s="92"/>
      <c r="C26" s="193"/>
      <c r="D26" s="193"/>
      <c r="E26" s="193"/>
      <c r="F26" s="193"/>
      <c r="G26" s="193"/>
      <c r="H26" s="193"/>
      <c r="I26" s="193"/>
      <c r="J26" s="193"/>
      <c r="K26" s="193"/>
      <c r="L26" s="193"/>
      <c r="M26" s="193"/>
      <c r="N26" s="193"/>
      <c r="O26" s="193"/>
      <c r="P26" s="193"/>
      <c r="Q26" s="193"/>
      <c r="R26" s="193"/>
      <c r="S26" s="193"/>
      <c r="T26" s="92"/>
      <c r="U26" s="92"/>
      <c r="V26" s="194" t="s">
        <v>68</v>
      </c>
      <c r="W26" s="92"/>
      <c r="X26" s="92"/>
      <c r="Y26" s="92"/>
      <c r="Z26" s="92"/>
      <c r="AA26" s="195"/>
      <c r="AB26" s="92"/>
      <c r="AC26" s="92"/>
      <c r="AD26" s="92"/>
      <c r="AE26" s="92"/>
      <c r="AF26" s="195"/>
      <c r="AG26" s="92"/>
      <c r="AH26" s="92"/>
      <c r="AI26" s="80"/>
      <c r="AJ26" s="80"/>
      <c r="AK26" s="80"/>
      <c r="AL26" s="83"/>
      <c r="AM26" s="84"/>
      <c r="AN26" s="190"/>
      <c r="AO26" s="100"/>
    </row>
    <row r="27" spans="1:41" ht="13.5" thickBot="1">
      <c r="A27" s="92"/>
      <c r="B27" s="80"/>
      <c r="C27" s="130"/>
      <c r="D27" s="130"/>
      <c r="E27" s="130"/>
      <c r="F27" s="130"/>
      <c r="G27" s="130"/>
      <c r="H27" s="130"/>
      <c r="I27" s="130"/>
      <c r="J27" s="130"/>
      <c r="K27" s="139"/>
      <c r="L27" s="139"/>
      <c r="M27" s="139"/>
      <c r="N27" s="140"/>
      <c r="O27" s="140"/>
      <c r="P27" s="140"/>
      <c r="Q27" s="140"/>
      <c r="R27" s="139"/>
      <c r="S27" s="139"/>
      <c r="T27" s="94"/>
      <c r="U27" s="196"/>
      <c r="V27" s="116" t="s">
        <v>6</v>
      </c>
      <c r="W27" s="197">
        <v>7</v>
      </c>
      <c r="X27" s="101" t="s">
        <v>31</v>
      </c>
      <c r="Y27" s="92"/>
      <c r="Z27" s="92"/>
      <c r="AA27" s="198" t="s">
        <v>69</v>
      </c>
      <c r="AB27" s="142"/>
      <c r="AC27" s="142"/>
      <c r="AD27" s="92"/>
      <c r="AE27" s="92"/>
      <c r="AF27" s="199"/>
      <c r="AG27" s="142"/>
      <c r="AH27" s="142"/>
      <c r="AI27" s="80"/>
      <c r="AJ27" s="80"/>
      <c r="AK27" s="80"/>
      <c r="AL27" s="83"/>
      <c r="AM27" s="84"/>
      <c r="AN27" s="190"/>
      <c r="AO27" s="100"/>
    </row>
    <row r="28" spans="1:41" ht="13.5" thickBot="1">
      <c r="A28" s="94"/>
      <c r="B28" s="83"/>
      <c r="C28" s="246"/>
      <c r="D28" s="247"/>
      <c r="E28" s="246"/>
      <c r="F28" s="246"/>
      <c r="G28" s="246"/>
      <c r="H28" s="139"/>
      <c r="I28" s="130"/>
      <c r="J28" s="130"/>
      <c r="K28" s="139"/>
      <c r="L28" s="139"/>
      <c r="M28" s="139"/>
      <c r="N28" s="140"/>
      <c r="O28" s="140"/>
      <c r="P28" s="140"/>
      <c r="Q28" s="143"/>
      <c r="R28" s="144"/>
      <c r="S28" s="145"/>
      <c r="T28" s="94"/>
      <c r="U28" s="200"/>
      <c r="V28" s="248" t="s">
        <v>154</v>
      </c>
      <c r="W28" s="201">
        <v>3</v>
      </c>
      <c r="X28" s="180"/>
      <c r="Y28" s="108"/>
      <c r="Z28" s="184"/>
      <c r="AA28" s="116" t="s">
        <v>6</v>
      </c>
      <c r="AB28" s="197">
        <v>6</v>
      </c>
      <c r="AC28" s="101" t="s">
        <v>31</v>
      </c>
      <c r="AD28" s="202"/>
      <c r="AE28" s="92"/>
      <c r="AF28" s="80"/>
      <c r="AG28" s="80"/>
      <c r="AH28" s="80"/>
      <c r="AI28" s="80"/>
      <c r="AJ28" s="80"/>
      <c r="AK28" s="80"/>
      <c r="AL28" s="80" t="s">
        <v>44</v>
      </c>
      <c r="AM28" s="84"/>
      <c r="AN28" s="190"/>
      <c r="AO28" s="100"/>
    </row>
    <row r="29" spans="1:41" ht="13.5" thickBot="1">
      <c r="A29" s="94"/>
      <c r="B29" s="83"/>
      <c r="C29" s="139"/>
      <c r="D29" s="139"/>
      <c r="E29" s="139"/>
      <c r="F29" s="139"/>
      <c r="G29" s="139"/>
      <c r="H29" s="139"/>
      <c r="I29" s="130"/>
      <c r="J29" s="130"/>
      <c r="K29" s="140"/>
      <c r="L29" s="146"/>
      <c r="M29" s="140"/>
      <c r="N29" s="140"/>
      <c r="O29" s="140"/>
      <c r="P29" s="140"/>
      <c r="Q29" s="143"/>
      <c r="R29" s="144"/>
      <c r="S29" s="145"/>
      <c r="T29" s="94"/>
      <c r="U29" s="203"/>
      <c r="V29" s="249" t="s">
        <v>70</v>
      </c>
      <c r="W29" s="250">
        <v>7</v>
      </c>
      <c r="X29" s="101" t="s">
        <v>31</v>
      </c>
      <c r="Y29" s="120"/>
      <c r="Z29" s="92"/>
      <c r="AA29" s="121" t="s">
        <v>70</v>
      </c>
      <c r="AB29" s="201">
        <v>7</v>
      </c>
      <c r="AC29" s="180"/>
      <c r="AD29" s="94"/>
      <c r="AE29" s="94"/>
      <c r="AG29" s="142"/>
      <c r="AH29" s="142"/>
      <c r="AI29" s="80"/>
      <c r="AJ29" s="80"/>
      <c r="AK29" s="80"/>
      <c r="AL29" s="83"/>
      <c r="AM29" s="84"/>
      <c r="AN29" s="190"/>
      <c r="AO29" s="100"/>
    </row>
    <row r="30" spans="1:41" ht="13.5" thickBot="1">
      <c r="A30" s="94"/>
      <c r="B30" s="83"/>
      <c r="C30" s="246"/>
      <c r="D30" s="247"/>
      <c r="E30" s="246"/>
      <c r="F30" s="246"/>
      <c r="G30" s="246"/>
      <c r="H30" s="139"/>
      <c r="I30" s="130"/>
      <c r="J30" s="130"/>
      <c r="K30" s="139"/>
      <c r="L30" s="143"/>
      <c r="M30" s="144"/>
      <c r="N30" s="145"/>
      <c r="O30" s="140"/>
      <c r="P30" s="140"/>
      <c r="Q30" s="131"/>
      <c r="R30" s="85"/>
      <c r="S30" s="85"/>
      <c r="T30" s="94"/>
      <c r="U30" s="204"/>
      <c r="V30" s="251" t="s">
        <v>159</v>
      </c>
      <c r="W30" s="252">
        <v>4</v>
      </c>
      <c r="X30" s="180"/>
      <c r="Y30" s="205"/>
      <c r="Z30" s="92"/>
      <c r="AA30" s="80"/>
      <c r="AB30" s="80"/>
      <c r="AC30" s="85"/>
      <c r="AD30" s="92"/>
      <c r="AE30" s="94"/>
      <c r="AF30" s="112"/>
      <c r="AG30" s="141"/>
      <c r="AH30" s="113"/>
      <c r="AI30" s="83"/>
      <c r="AJ30" s="80"/>
      <c r="AK30" s="80"/>
      <c r="AL30" s="83"/>
      <c r="AM30" s="84"/>
      <c r="AN30" s="190"/>
      <c r="AO30" s="100"/>
    </row>
    <row r="31" spans="1:41" ht="12.75">
      <c r="A31" s="92"/>
      <c r="B31" s="80"/>
      <c r="C31" s="130"/>
      <c r="D31" s="130"/>
      <c r="E31" s="130"/>
      <c r="F31" s="130"/>
      <c r="G31" s="130"/>
      <c r="H31" s="130"/>
      <c r="I31" s="130"/>
      <c r="J31" s="130"/>
      <c r="K31" s="139"/>
      <c r="L31" s="143"/>
      <c r="M31" s="144"/>
      <c r="N31" s="145"/>
      <c r="O31" s="140"/>
      <c r="P31" s="140"/>
      <c r="Q31" s="106"/>
      <c r="R31" s="85"/>
      <c r="S31" s="85"/>
      <c r="T31" s="94"/>
      <c r="U31" s="200"/>
      <c r="V31" s="112"/>
      <c r="W31" s="141"/>
      <c r="X31" s="113"/>
      <c r="Y31" s="94"/>
      <c r="Z31" s="94"/>
      <c r="AA31" s="206"/>
      <c r="AB31" s="85"/>
      <c r="AC31" s="85"/>
      <c r="AD31" s="94"/>
      <c r="AE31" s="94"/>
      <c r="AF31" s="112"/>
      <c r="AG31" s="141"/>
      <c r="AH31" s="113"/>
      <c r="AI31" s="83"/>
      <c r="AJ31" s="80"/>
      <c r="AK31" s="80"/>
      <c r="AL31" s="83"/>
      <c r="AM31" s="84"/>
      <c r="AN31" s="190"/>
      <c r="AO31" s="100"/>
    </row>
    <row r="32" spans="1:41" ht="12.75">
      <c r="A32" s="92"/>
      <c r="B32" s="80"/>
      <c r="C32" s="130"/>
      <c r="D32" s="130"/>
      <c r="E32" s="130"/>
      <c r="F32" s="130"/>
      <c r="G32" s="130"/>
      <c r="H32" s="130"/>
      <c r="I32" s="130"/>
      <c r="J32" s="130"/>
      <c r="K32" s="139"/>
      <c r="L32" s="139"/>
      <c r="M32" s="139"/>
      <c r="N32" s="148"/>
      <c r="O32" s="140"/>
      <c r="P32" s="140"/>
      <c r="Q32" s="143"/>
      <c r="R32" s="144"/>
      <c r="S32" s="145"/>
      <c r="T32" s="94"/>
      <c r="U32" s="200"/>
      <c r="V32" s="112"/>
      <c r="W32" s="141"/>
      <c r="X32" s="113"/>
      <c r="Y32" s="94"/>
      <c r="Z32" s="94"/>
      <c r="AA32" s="112"/>
      <c r="AB32" s="141"/>
      <c r="AC32" s="113"/>
      <c r="AD32" s="94"/>
      <c r="AE32" s="94"/>
      <c r="AF32" s="83"/>
      <c r="AG32" s="83"/>
      <c r="AH32" s="85"/>
      <c r="AI32" s="83"/>
      <c r="AJ32" s="80"/>
      <c r="AK32" s="80"/>
      <c r="AL32" s="83"/>
      <c r="AM32" s="84"/>
      <c r="AN32" s="190"/>
      <c r="AO32" s="100"/>
    </row>
    <row r="33" spans="1:41" ht="12.75">
      <c r="A33" s="92"/>
      <c r="B33" s="80"/>
      <c r="C33" s="130"/>
      <c r="D33" s="497"/>
      <c r="E33" s="498"/>
      <c r="F33" s="498"/>
      <c r="G33" s="498"/>
      <c r="H33" s="130"/>
      <c r="I33" s="130"/>
      <c r="J33" s="130"/>
      <c r="K33" s="140"/>
      <c r="L33" s="151"/>
      <c r="M33" s="94"/>
      <c r="N33" s="148"/>
      <c r="O33" s="140"/>
      <c r="P33" s="140"/>
      <c r="Q33" s="143"/>
      <c r="R33" s="144"/>
      <c r="S33" s="145"/>
      <c r="T33" s="94"/>
      <c r="U33" s="200"/>
      <c r="V33" s="112"/>
      <c r="W33" s="141"/>
      <c r="X33" s="113"/>
      <c r="Y33" s="94"/>
      <c r="Z33" s="94"/>
      <c r="AA33" s="112"/>
      <c r="AB33" s="141"/>
      <c r="AC33" s="113"/>
      <c r="AD33" s="94"/>
      <c r="AE33" s="94"/>
      <c r="AF33" s="151"/>
      <c r="AG33" s="83"/>
      <c r="AH33" s="85"/>
      <c r="AI33" s="139"/>
      <c r="AJ33" s="139"/>
      <c r="AK33" s="130"/>
      <c r="AL33" s="83"/>
      <c r="AM33" s="84"/>
      <c r="AN33" s="190"/>
      <c r="AO33" s="100"/>
    </row>
    <row r="34" spans="1:41" ht="12.75">
      <c r="A34" s="94"/>
      <c r="AL34" s="83"/>
      <c r="AM34" s="84"/>
      <c r="AN34" s="190"/>
      <c r="AO34" s="100"/>
    </row>
    <row r="35" spans="1:41" ht="12.75">
      <c r="A35" s="94"/>
      <c r="B35" s="107"/>
      <c r="C35" s="123"/>
      <c r="D35" s="97"/>
      <c r="E35" s="97"/>
      <c r="F35" s="94"/>
      <c r="G35" s="94"/>
      <c r="H35" s="97"/>
      <c r="I35" s="97"/>
      <c r="J35" s="107"/>
      <c r="K35" s="107"/>
      <c r="L35" s="112"/>
      <c r="M35" s="132"/>
      <c r="N35" s="113"/>
      <c r="O35" s="140"/>
      <c r="P35" s="107"/>
      <c r="Q35" s="112"/>
      <c r="R35" s="132"/>
      <c r="S35" s="113"/>
      <c r="T35" s="94"/>
      <c r="U35" s="189"/>
      <c r="V35" s="112"/>
      <c r="W35" s="132"/>
      <c r="X35" s="133"/>
      <c r="Y35" s="94"/>
      <c r="Z35" s="94"/>
      <c r="AA35" s="112"/>
      <c r="AB35" s="141"/>
      <c r="AC35" s="113"/>
      <c r="AD35" s="94"/>
      <c r="AE35" s="94"/>
      <c r="AF35" s="134"/>
      <c r="AG35" s="97"/>
      <c r="AH35" s="97"/>
      <c r="AI35" s="80"/>
      <c r="AJ35" s="84"/>
      <c r="AK35" s="139"/>
      <c r="AL35" s="83"/>
      <c r="AM35" s="84"/>
      <c r="AN35" s="190"/>
      <c r="AO35" s="100"/>
    </row>
    <row r="36" spans="1:41" ht="12.75">
      <c r="A36" s="92"/>
      <c r="B36" s="94"/>
      <c r="C36" s="94"/>
      <c r="D36" s="94"/>
      <c r="E36" s="94"/>
      <c r="F36" s="94"/>
      <c r="G36" s="94"/>
      <c r="H36" s="94"/>
      <c r="I36" s="94"/>
      <c r="J36" s="94"/>
      <c r="K36" s="107"/>
      <c r="L36" s="112"/>
      <c r="M36" s="132"/>
      <c r="N36" s="133"/>
      <c r="O36" s="140"/>
      <c r="P36" s="107"/>
      <c r="Q36" s="112"/>
      <c r="R36" s="132"/>
      <c r="S36" s="133"/>
      <c r="T36" s="94"/>
      <c r="U36" s="189"/>
      <c r="V36" s="112"/>
      <c r="W36" s="132"/>
      <c r="X36" s="113"/>
      <c r="Y36" s="94"/>
      <c r="Z36" s="94"/>
      <c r="AA36" s="112"/>
      <c r="AB36" s="141"/>
      <c r="AC36" s="113"/>
      <c r="AD36" s="94"/>
      <c r="AE36" s="94"/>
      <c r="AF36" s="207"/>
      <c r="AG36" s="94"/>
      <c r="AH36" s="94"/>
      <c r="AI36" s="80"/>
      <c r="AJ36" s="84"/>
      <c r="AK36" s="139"/>
      <c r="AL36" s="83"/>
      <c r="AM36" s="84"/>
      <c r="AN36" s="190"/>
      <c r="AO36" s="100"/>
    </row>
    <row r="37" spans="1:41" ht="12.75">
      <c r="A37" s="92"/>
      <c r="AL37" s="83"/>
      <c r="AM37" s="84"/>
      <c r="AN37" s="190"/>
      <c r="AO37" s="100"/>
    </row>
    <row r="38" spans="1:41" ht="12.75" customHeight="1">
      <c r="A38" s="92"/>
      <c r="AL38" s="80"/>
      <c r="AM38" s="81"/>
      <c r="AN38" s="100"/>
      <c r="AO38" s="100"/>
    </row>
    <row r="39" spans="1:41" ht="12.75">
      <c r="A39" s="80"/>
      <c r="AL39" s="80"/>
      <c r="AM39" s="147"/>
      <c r="AN39" s="147"/>
      <c r="AO39" s="147"/>
    </row>
    <row r="40" spans="1:41" ht="12.75">
      <c r="A40" s="92"/>
      <c r="AL40" s="80"/>
      <c r="AM40" s="81"/>
      <c r="AN40" s="100"/>
      <c r="AO40" s="100"/>
    </row>
    <row r="41" spans="1:41" ht="12.75">
      <c r="A41" s="80"/>
      <c r="AF41" s="208"/>
      <c r="AL41" s="80"/>
      <c r="AM41" s="81"/>
      <c r="AN41" s="100"/>
      <c r="AO41" s="100"/>
    </row>
    <row r="42" spans="1:41" ht="12.75">
      <c r="A42" s="80"/>
      <c r="AL42" s="80"/>
      <c r="AM42" s="81"/>
      <c r="AN42" s="100"/>
      <c r="AO42" s="100"/>
    </row>
    <row r="43" spans="1:41" ht="12.75">
      <c r="A43" s="80"/>
      <c r="AN43" s="99"/>
      <c r="AO43" s="100"/>
    </row>
    <row r="44" spans="1:41" ht="12.75">
      <c r="A44" s="80"/>
      <c r="AL44" s="80"/>
      <c r="AM44" s="100"/>
      <c r="AN44" s="100"/>
      <c r="AO44" s="100"/>
    </row>
    <row r="45" spans="1:41" ht="12.75">
      <c r="A45" s="80"/>
      <c r="AL45" s="80"/>
      <c r="AM45" s="100"/>
      <c r="AN45" s="100"/>
      <c r="AO45" s="100"/>
    </row>
    <row r="46" spans="1:41" ht="12.75">
      <c r="A46" s="80"/>
      <c r="AL46" s="80"/>
      <c r="AM46" s="100"/>
      <c r="AN46" s="100"/>
      <c r="AO46" s="100"/>
    </row>
    <row r="47" spans="1:41" ht="12.75">
      <c r="A47" s="80"/>
      <c r="AL47" s="130"/>
      <c r="AM47" s="81"/>
      <c r="AN47" s="100"/>
      <c r="AO47" s="100"/>
    </row>
    <row r="48" spans="1:41" ht="12.75">
      <c r="A48" s="80"/>
      <c r="B48" s="80"/>
      <c r="C48" s="130"/>
      <c r="D48" s="130"/>
      <c r="E48" s="130"/>
      <c r="F48" s="130"/>
      <c r="G48" s="130"/>
      <c r="H48" s="130"/>
      <c r="I48" s="130"/>
      <c r="J48" s="130"/>
      <c r="K48" s="139"/>
      <c r="L48" s="143"/>
      <c r="M48" s="144"/>
      <c r="N48" s="145"/>
      <c r="O48" s="140"/>
      <c r="P48" s="140"/>
      <c r="Q48" s="140"/>
      <c r="R48" s="139"/>
      <c r="S48" s="139"/>
      <c r="T48" s="94"/>
      <c r="U48" s="94"/>
      <c r="V48" s="112"/>
      <c r="W48" s="141"/>
      <c r="X48" s="113"/>
      <c r="Y48" s="94"/>
      <c r="Z48" s="94"/>
      <c r="AA48" s="152"/>
      <c r="AB48" s="85"/>
      <c r="AC48" s="85"/>
      <c r="AD48" s="94"/>
      <c r="AE48" s="140"/>
      <c r="AF48" s="112"/>
      <c r="AG48" s="141"/>
      <c r="AH48" s="113"/>
      <c r="AI48" s="139"/>
      <c r="AJ48" s="139"/>
      <c r="AK48" s="130"/>
      <c r="AL48" s="130"/>
      <c r="AM48" s="81"/>
      <c r="AN48" s="100"/>
      <c r="AO48" s="100"/>
    </row>
    <row r="49" spans="1:41" ht="12.75">
      <c r="A49" s="80"/>
      <c r="B49" s="80"/>
      <c r="C49" s="130"/>
      <c r="D49" s="130"/>
      <c r="E49" s="130"/>
      <c r="F49" s="130"/>
      <c r="G49" s="130"/>
      <c r="H49" s="130"/>
      <c r="I49" s="130"/>
      <c r="J49" s="130"/>
      <c r="K49" s="139"/>
      <c r="L49" s="143"/>
      <c r="M49" s="144"/>
      <c r="N49" s="145"/>
      <c r="O49" s="139"/>
      <c r="P49" s="139"/>
      <c r="Q49" s="139"/>
      <c r="R49" s="139"/>
      <c r="S49" s="139"/>
      <c r="T49" s="94"/>
      <c r="U49" s="92"/>
      <c r="V49" s="83"/>
      <c r="W49" s="83"/>
      <c r="X49" s="83"/>
      <c r="Y49" s="94"/>
      <c r="Z49" s="94"/>
      <c r="AA49" s="152"/>
      <c r="AB49" s="85"/>
      <c r="AC49" s="85"/>
      <c r="AD49" s="83"/>
      <c r="AE49" s="139"/>
      <c r="AF49" s="112"/>
      <c r="AG49" s="141"/>
      <c r="AH49" s="113"/>
      <c r="AI49" s="83"/>
      <c r="AJ49" s="83"/>
      <c r="AK49" s="80"/>
      <c r="AL49" s="80"/>
      <c r="AM49" s="147"/>
      <c r="AN49" s="147"/>
      <c r="AO49" s="100"/>
    </row>
    <row r="50" spans="1:41" ht="12.75">
      <c r="A50" s="80"/>
      <c r="B50" s="80"/>
      <c r="C50" s="130"/>
      <c r="D50" s="130"/>
      <c r="E50" s="130"/>
      <c r="F50" s="130"/>
      <c r="G50" s="130"/>
      <c r="H50" s="130"/>
      <c r="I50" s="130"/>
      <c r="J50" s="130"/>
      <c r="K50" s="130"/>
      <c r="L50" s="130"/>
      <c r="M50" s="130"/>
      <c r="N50" s="130"/>
      <c r="O50" s="130"/>
      <c r="P50" s="130"/>
      <c r="Q50" s="130"/>
      <c r="R50" s="130"/>
      <c r="S50" s="130"/>
      <c r="T50" s="80"/>
      <c r="U50" s="80"/>
      <c r="V50" s="139"/>
      <c r="W50" s="139"/>
      <c r="X50" s="139"/>
      <c r="Y50" s="139"/>
      <c r="Z50" s="139"/>
      <c r="AA50" s="83"/>
      <c r="AB50" s="83"/>
      <c r="AC50" s="83"/>
      <c r="AD50" s="83"/>
      <c r="AE50" s="83"/>
      <c r="AF50" s="83"/>
      <c r="AG50" s="85"/>
      <c r="AH50" s="85"/>
      <c r="AI50" s="83"/>
      <c r="AJ50" s="83"/>
      <c r="AK50" s="80"/>
      <c r="AL50" s="80"/>
      <c r="AM50" s="81"/>
      <c r="AN50" s="100"/>
      <c r="AO50" s="100"/>
    </row>
    <row r="51" spans="1:41" ht="12.75">
      <c r="A51" s="80"/>
      <c r="B51" s="80"/>
      <c r="C51" s="130"/>
      <c r="D51" s="130"/>
      <c r="E51" s="130"/>
      <c r="F51" s="130"/>
      <c r="G51" s="130"/>
      <c r="H51" s="130"/>
      <c r="I51" s="130"/>
      <c r="J51" s="130"/>
      <c r="K51" s="130"/>
      <c r="L51" s="130"/>
      <c r="M51" s="130"/>
      <c r="N51" s="130"/>
      <c r="O51" s="130"/>
      <c r="P51" s="130"/>
      <c r="Q51" s="130"/>
      <c r="R51" s="130"/>
      <c r="S51" s="130"/>
      <c r="T51" s="80"/>
      <c r="U51" s="80"/>
      <c r="V51" s="139"/>
      <c r="W51" s="139"/>
      <c r="X51" s="139"/>
      <c r="Y51" s="139"/>
      <c r="Z51" s="139"/>
      <c r="AA51" s="83"/>
      <c r="AB51" s="83"/>
      <c r="AC51" s="83"/>
      <c r="AD51" s="83"/>
      <c r="AE51" s="83"/>
      <c r="AF51" s="83"/>
      <c r="AG51" s="85"/>
      <c r="AH51" s="85"/>
      <c r="AI51" s="83"/>
      <c r="AJ51" s="83"/>
      <c r="AK51" s="80"/>
      <c r="AL51" s="80"/>
      <c r="AM51" s="81"/>
      <c r="AN51" s="100"/>
      <c r="AO51" s="100"/>
    </row>
    <row r="52" spans="3:41" ht="12.75">
      <c r="C52" s="2"/>
      <c r="D52" s="2"/>
      <c r="E52" s="2"/>
      <c r="F52" s="2"/>
      <c r="G52" s="2"/>
      <c r="H52" s="2"/>
      <c r="I52" s="2"/>
      <c r="J52" s="2"/>
      <c r="K52" s="2"/>
      <c r="L52" s="2"/>
      <c r="M52" s="2"/>
      <c r="N52" s="2"/>
      <c r="O52" s="2"/>
      <c r="P52" s="2"/>
      <c r="Q52" s="2"/>
      <c r="R52" s="2"/>
      <c r="S52" s="2"/>
      <c r="V52" s="2"/>
      <c r="W52" s="2"/>
      <c r="X52" s="2"/>
      <c r="Y52" s="2"/>
      <c r="Z52" s="2"/>
      <c r="AG52" s="154"/>
      <c r="AH52" s="154"/>
      <c r="AN52" s="99"/>
      <c r="AO52" s="99"/>
    </row>
    <row r="53" spans="3:41" ht="12.75">
      <c r="C53" s="2"/>
      <c r="D53" s="2"/>
      <c r="E53" s="2"/>
      <c r="F53" s="2"/>
      <c r="G53" s="2"/>
      <c r="H53" s="2"/>
      <c r="I53" s="2"/>
      <c r="J53" s="2"/>
      <c r="K53" s="2"/>
      <c r="L53" s="2"/>
      <c r="M53" s="2"/>
      <c r="N53" s="2"/>
      <c r="O53" s="2"/>
      <c r="P53" s="2"/>
      <c r="Q53" s="2"/>
      <c r="R53" s="2"/>
      <c r="S53" s="2"/>
      <c r="V53" s="2"/>
      <c r="W53" s="2"/>
      <c r="X53" s="2"/>
      <c r="Y53" s="2"/>
      <c r="Z53" s="2"/>
      <c r="AA53" s="153"/>
      <c r="AB53" s="154"/>
      <c r="AC53" s="154"/>
      <c r="AG53" s="154"/>
      <c r="AH53" s="154"/>
      <c r="AN53" s="99"/>
      <c r="AO53" s="99"/>
    </row>
    <row r="54" spans="3:41" ht="12.75">
      <c r="C54" s="2"/>
      <c r="D54" s="2"/>
      <c r="E54" s="2"/>
      <c r="F54" s="2"/>
      <c r="G54" s="2"/>
      <c r="H54" s="2"/>
      <c r="I54" s="2"/>
      <c r="J54" s="2"/>
      <c r="K54" s="2"/>
      <c r="L54" s="2"/>
      <c r="M54" s="2"/>
      <c r="N54" s="2"/>
      <c r="O54" s="2"/>
      <c r="P54" s="2"/>
      <c r="Q54" s="2"/>
      <c r="R54" s="2"/>
      <c r="S54" s="2"/>
      <c r="AB54" s="154"/>
      <c r="AC54" s="154"/>
      <c r="AG54" s="154"/>
      <c r="AH54" s="154"/>
      <c r="AN54" s="99"/>
      <c r="AO54" s="99"/>
    </row>
    <row r="55" spans="3:41" ht="12.75">
      <c r="C55" s="2"/>
      <c r="D55" s="2"/>
      <c r="E55" s="2"/>
      <c r="F55" s="2"/>
      <c r="G55" s="2"/>
      <c r="H55" s="2"/>
      <c r="I55" s="2"/>
      <c r="J55" s="2"/>
      <c r="K55" s="2"/>
      <c r="L55" s="2"/>
      <c r="M55" s="2"/>
      <c r="N55" s="2"/>
      <c r="O55" s="2"/>
      <c r="P55" s="2"/>
      <c r="Q55" s="2"/>
      <c r="R55" s="2"/>
      <c r="S55" s="2"/>
      <c r="AA55" s="2"/>
      <c r="AB55" s="2"/>
      <c r="AC55" s="2"/>
      <c r="AD55" s="2"/>
      <c r="AE55" s="2"/>
      <c r="AF55" s="2"/>
      <c r="AG55" s="2"/>
      <c r="AH55" s="2"/>
      <c r="AI55" s="2"/>
      <c r="AJ55" s="2"/>
      <c r="AK55" s="2"/>
      <c r="AN55" s="99"/>
      <c r="AO55" s="99"/>
    </row>
    <row r="56" spans="3:41" ht="12.75">
      <c r="C56" s="2"/>
      <c r="D56" s="2"/>
      <c r="E56" s="2"/>
      <c r="F56" s="2"/>
      <c r="G56" s="2"/>
      <c r="H56" s="2"/>
      <c r="I56" s="2"/>
      <c r="J56" s="2"/>
      <c r="K56" s="2"/>
      <c r="L56" s="2"/>
      <c r="M56" s="2"/>
      <c r="N56" s="2"/>
      <c r="O56" s="2"/>
      <c r="P56" s="2"/>
      <c r="Q56" s="2"/>
      <c r="R56" s="2"/>
      <c r="S56" s="2"/>
      <c r="AA56" s="2"/>
      <c r="AB56" s="2"/>
      <c r="AC56" s="2"/>
      <c r="AD56" s="2"/>
      <c r="AE56" s="2"/>
      <c r="AF56" s="2"/>
      <c r="AG56" s="2"/>
      <c r="AH56" s="2"/>
      <c r="AI56" s="2"/>
      <c r="AJ56" s="2"/>
      <c r="AK56" s="2"/>
      <c r="AN56" s="99"/>
      <c r="AO56" s="99"/>
    </row>
    <row r="57" spans="40:41" ht="12.75">
      <c r="AN57" s="99"/>
      <c r="AO57" s="99"/>
    </row>
    <row r="58" spans="40:41" ht="12.75">
      <c r="AN58" s="99"/>
      <c r="AO58" s="99"/>
    </row>
    <row r="59" spans="40:41" ht="12.75">
      <c r="AN59" s="99"/>
      <c r="AO59" s="99"/>
    </row>
    <row r="60" spans="40:41" ht="12.75">
      <c r="AN60" s="99"/>
      <c r="AO60" s="99"/>
    </row>
    <row r="61" spans="40:41" ht="12.75">
      <c r="AN61" s="99"/>
      <c r="AO61" s="99"/>
    </row>
    <row r="62" spans="40:41" ht="12.75">
      <c r="AN62" s="99"/>
      <c r="AO62" s="99"/>
    </row>
    <row r="63" spans="40:41" ht="12.75">
      <c r="AN63" s="99"/>
      <c r="AO63" s="99"/>
    </row>
    <row r="64" spans="40:41" ht="12.75">
      <c r="AN64" s="99"/>
      <c r="AO64" s="99"/>
    </row>
    <row r="65" spans="40:41" ht="12.75">
      <c r="AN65" s="99"/>
      <c r="AO65" s="99"/>
    </row>
    <row r="66" spans="40:41" ht="12.75">
      <c r="AN66" s="99"/>
      <c r="AO66" s="99"/>
    </row>
    <row r="67" spans="40:41" ht="12.75">
      <c r="AN67" s="99"/>
      <c r="AO67" s="99"/>
    </row>
    <row r="68" spans="40:41" ht="12.75">
      <c r="AN68" s="99"/>
      <c r="AO68" s="99"/>
    </row>
    <row r="69" spans="40:41" ht="12.75">
      <c r="AN69" s="99"/>
      <c r="AO69" s="99"/>
    </row>
    <row r="70" spans="40:41" ht="12.75">
      <c r="AN70" s="99"/>
      <c r="AO70" s="99"/>
    </row>
    <row r="71" spans="40:41" ht="12.75">
      <c r="AN71" s="99"/>
      <c r="AO71" s="99"/>
    </row>
    <row r="72" spans="40:41" ht="12.75">
      <c r="AN72" s="99"/>
      <c r="AO72" s="99"/>
    </row>
    <row r="73" spans="40:41" ht="12.75">
      <c r="AN73" s="99"/>
      <c r="AO73" s="99"/>
    </row>
    <row r="74" spans="40:41" ht="12.75">
      <c r="AN74" s="99"/>
      <c r="AO74" s="99"/>
    </row>
    <row r="75" spans="40:41" ht="12.75">
      <c r="AN75" s="99"/>
      <c r="AO75" s="99"/>
    </row>
    <row r="76" spans="40:41" ht="12.75">
      <c r="AN76" s="99"/>
      <c r="AO76" s="99"/>
    </row>
    <row r="77" spans="40:41" ht="12.75">
      <c r="AN77" s="99"/>
      <c r="AO77" s="99"/>
    </row>
    <row r="78" spans="40:41" ht="12.75">
      <c r="AN78" s="99"/>
      <c r="AO78" s="99"/>
    </row>
    <row r="79" spans="40:41" ht="12.75">
      <c r="AN79" s="99"/>
      <c r="AO79" s="99"/>
    </row>
    <row r="80" spans="40:41" ht="12.75">
      <c r="AN80" s="99"/>
      <c r="AO80" s="99"/>
    </row>
    <row r="81" spans="40:41" ht="12.75">
      <c r="AN81" s="99"/>
      <c r="AO81" s="99"/>
    </row>
  </sheetData>
  <mergeCells count="5">
    <mergeCell ref="AM4:AN4"/>
    <mergeCell ref="D33:G33"/>
    <mergeCell ref="L1:Z2"/>
    <mergeCell ref="AA1:AF2"/>
    <mergeCell ref="AJ4:AK4"/>
  </mergeCells>
  <conditionalFormatting sqref="D17 AB7 AB11 H9 R15 H17 AB15 AB19 R19 D9 R7 R11 AG9 AG17">
    <cfRule type="expression" priority="1" dxfId="3" stopIfTrue="1">
      <formula>OR(C7="***",C8="***")</formula>
    </cfRule>
  </conditionalFormatting>
  <conditionalFormatting sqref="AB20 H10 AB8 D10 R12 H18 AB12 D18 AB16 R16 R20 R8 AG10 AG18">
    <cfRule type="expression" priority="2" dxfId="3" stopIfTrue="1">
      <formula>OR(C7="***",C8="***")</formula>
    </cfRule>
  </conditionalFormatting>
  <conditionalFormatting sqref="O19 O15 O11 O7">
    <cfRule type="expression" priority="3" dxfId="3" stopIfTrue="1">
      <formula>OR(M7="***",M8="***")</formula>
    </cfRule>
  </conditionalFormatting>
  <conditionalFormatting sqref="O20 O16 O12 O8">
    <cfRule type="expression" priority="4" dxfId="3" stopIfTrue="1">
      <formula>OR(M7="***",M8="***")</formula>
    </cfRule>
  </conditionalFormatting>
  <conditionalFormatting sqref="S8 X9 X11 N16 N12 X17 X19 N8 S20 S16 S12 N20">
    <cfRule type="expression" priority="5" dxfId="4" stopIfTrue="1">
      <formula>OR(N8=0,L8="w.o.",L7="w.o.")</formula>
    </cfRule>
    <cfRule type="cellIs" priority="6" dxfId="5" operator="equal" stopIfTrue="1">
      <formula>"X"</formula>
    </cfRule>
    <cfRule type="cellIs" priority="7" dxfId="6" operator="greaterThan" stopIfTrue="1">
      <formula>0</formula>
    </cfRule>
  </conditionalFormatting>
  <conditionalFormatting sqref="N19 X8 X10 N15 N11 X16 X18 N7 S7 S11 S15 S19">
    <cfRule type="expression" priority="8" dxfId="7" stopIfTrue="1">
      <formula>OR(N8=0,L8="w.o.",L7="w.o.")</formula>
    </cfRule>
    <cfRule type="expression" priority="9" dxfId="5" stopIfTrue="1">
      <formula>N8="X"</formula>
    </cfRule>
    <cfRule type="expression" priority="10" dxfId="6" stopIfTrue="1">
      <formula>N8&gt;0</formula>
    </cfRule>
  </conditionalFormatting>
  <conditionalFormatting sqref="I9 I17 E9 E17 AC7 AC11 AC15 AC19 AH17 AH9 X27 X29 AC28 X6 X12 X14 X20">
    <cfRule type="expression" priority="11" dxfId="7" stopIfTrue="1">
      <formula>E7=0</formula>
    </cfRule>
    <cfRule type="expression" priority="12" dxfId="5" stopIfTrue="1">
      <formula>E7="X"</formula>
    </cfRule>
    <cfRule type="expression" priority="13" dxfId="6" stopIfTrue="1">
      <formula>E7&gt;0</formula>
    </cfRule>
  </conditionalFormatting>
  <conditionalFormatting sqref="V27:V30 AA28:AA29 AN22:AN37 AA15:AA16 Q11:Q12 AA19:AA20 V6:V21 L11:L12 C17:C18 Q7:Q8 AA11:AA12 L7:L8 AA7:AA8 G17:G18 L19:L20 L15:L16 G9:G10 C9:C10 Q15:Q16 Q19:Q20 AF17:AF18 AF9:AF10">
    <cfRule type="cellIs" priority="14" dxfId="8" operator="equal" stopIfTrue="1">
      <formula>$AF$36</formula>
    </cfRule>
  </conditionalFormatting>
  <conditionalFormatting sqref="I10 I18 X28 X30 AC29 AC20 AC16 AC12 AC8 AH10 AH18 E10 E18 X7 X13 X15 X21">
    <cfRule type="cellIs" priority="15" dxfId="7" operator="equal" stopIfTrue="1">
      <formula>0</formula>
    </cfRule>
    <cfRule type="cellIs" priority="16" dxfId="5" operator="equal" stopIfTrue="1">
      <formula>"X"</formula>
    </cfRule>
    <cfRule type="cellIs" priority="17" dxfId="6" operator="greaterThan" stopIfTrue="1">
      <formula>0</formula>
    </cfRule>
  </conditionalFormatting>
  <conditionalFormatting sqref="AN14:AN21">
    <cfRule type="cellIs" priority="18" dxfId="9" operator="equal" stopIfTrue="1">
      <formula>"w.o."</formula>
    </cfRule>
  </conditionalFormatting>
  <dataValidations count="4">
    <dataValidation type="whole" allowBlank="1" showInputMessage="1" showErrorMessage="1" errorTitle="Hodnota výsledku" error="Povolená hodnota výsledku je  0 až 100&#10;Ostatní vstupy jsou pokládány za vadné&#10;Pole je možné promazat klávesou Delete" sqref="AG30:AG31 M30:M31 O15:O16 O11:O12 R28:R29 O19:O20 W31:W33 R32:R33 M48:M49 AB35:AB36 AB32:AB33 AG48:AG49 O7:O8 W48">
      <formula1>0</formula1>
      <formula2>100</formula2>
    </dataValidation>
    <dataValidation type="list" allowBlank="1" showInputMessage="1" showErrorMessage="1" sqref="V28 V48 V30 V32">
      <formula1>$C$13:$C$14</formula1>
    </dataValidation>
    <dataValidation allowBlank="1" showInputMessage="1" showErrorMessage="1" errorTitle="Hodnota výsledku" error="Povolená hodnota výsledku je  0 až 100&#10;Ostatní vstupy jsou pokládány za vadné&#10;Pole je možné promazat klávesou Delete" sqref="R35:R36 M19:M20 M15:M16 M11:M12 M7:M8 W35:W36 R7:R8 R15:R16 M35:M36 W6:W23 R11:R12 R19:R20 H9:H10 H17:H18 D17:D18 D9:D10 AB7:AB8 AB11:AB12 AG9:AG10 AG17:AG18 AB15:AB16 AB19:AB20 W27:W30 AB28:AB29"/>
    <dataValidation type="list" allowBlank="1" showInputMessage="1" showErrorMessage="1" sqref="AA59">
      <formula1>$C$20:$C$22</formula1>
    </dataValidation>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Walach</dc:creator>
  <cp:keywords/>
  <dc:description/>
  <cp:lastModifiedBy>Kristian Walach</cp:lastModifiedBy>
  <dcterms:created xsi:type="dcterms:W3CDTF">2013-05-19T05:45:57Z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